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9 予算・決算\03　調査・報告\01　財政\R6年度\R70304_【県市町村課311(火)〆】令和５年度財政状況資料集の作成等について（依頼）\05　HP公表\"/>
    </mc:Choice>
  </mc:AlternateContent>
  <xr:revisionPtr revIDLastSave="0" documentId="13_ncr:1_{9BF8F840-4E69-43E3-8192-F443C48615B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C35" i="10"/>
  <c r="BW34" i="10"/>
  <c r="BW35" i="10" s="1"/>
  <c r="BW36" i="10" s="1"/>
  <c r="BW37" i="10" s="1"/>
  <c r="BW38" i="10" s="1"/>
  <c r="BW39" i="10" s="1"/>
  <c r="C34" i="10"/>
  <c r="CO34" i="10" l="1"/>
  <c r="CO35" i="10" s="1"/>
  <c r="CO36"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<sst xmlns="http://schemas.openxmlformats.org/spreadsheetml/2006/main" count="1089" uniqueCount="566">
  <si>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</si>
  <si>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</si>
  <si>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</si>
  <si>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</si>
  <si>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</si>
  <si>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</si>
  <si>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</si>
  <si>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</si>
  <si>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</si>
  <si>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</si>
  <si>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</si>
  <si>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</si>
  <si>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</si>
  <si>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</si>
  <si>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</si>
  <si>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</si>
  <si>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</si>
  <si>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</si>
  <si>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</si>
  <si>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</si>
  <si>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</si>
  <si>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</si>
  <si>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</si>
  <si>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</si>
  <si>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</si>
  <si>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</si>
  <si>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</si>
  <si>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</si>
  <si>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</si>
  <si>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</si>
  <si>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</si>
  <si>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</si>
  <si>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</si>
  <si>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</si>
  <si>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</si>
  <si>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</si>
  <si>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</si>
  <si>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</si>
  <si>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</si>
  <si>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</si>
  <si>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</si>
  <si>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</si>
  <si>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</si>
  <si>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</si>
  <si>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</si>
  <si>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</si>
  <si>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</si>
  <si>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</si>
  <si>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</si>
  <si>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</si>
  <si>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</si>
  <si>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</si>
  <si>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</si>
  <si>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</si>
  <si>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</si>
  <si>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</si>
  <si>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</si>
  <si>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</si>
  <si>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</si>
  <si>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</si>
  <si>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</si>
  <si>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</si>
  <si>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</si>
  <si>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</si>
  <si>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</si>
  <si>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</si>
  <si>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</si>
  <si>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</si>
  <si>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</si>
  <si>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</si>
  <si>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</si>
  <si>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</si>
  <si>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</si>
  <si>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</si>
  <si>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</si>
  <si>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</si>
  <si>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</si>
  <si>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</si>
  <si>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</si>
  <si>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</si>
  <si>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</si>
  <si>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</si>
  <si>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</si>
  <si>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</si>
  <si>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</si>
  <si>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</si>
  <si>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</si>
  <si>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</si>
  <si>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</si>
  <si>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</si>
  <si>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</si>
  <si>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</si>
  <si>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</si>
  <si>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</si>
  <si>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</si>
  <si>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</si>
  <si>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</si>
  <si>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</si>
  <si>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</si>
  <si>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</si>
  <si>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</si>
  <si>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</si>
  <si>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</si>
  <si>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</si>
  <si>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</si>
  <si>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</si>
  <si>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</si>
  <si>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</si>
  <si>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</si>
  <si>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</si>
  <si>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</si>
  <si>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</si>
  <si>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</si>
  <si>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</si>
  <si>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</si>
  <si>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</si>
  <si>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</si>
  <si>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</si>
  <si>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</si>
  <si>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</si>
  <si>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</si>
  <si>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</si>
  <si>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</si>
  <si>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</si>
  <si>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</si>
  <si>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</si>
  <si>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</si>
  <si>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</si>
  <si>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</si>
  <si>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</si>
  <si>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</si>
  <si>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</si>
  <si>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</si>
  <si>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</si>
  <si>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</si>
  <si>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</si>
  <si>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</si>
  <si>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</si>
  <si>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</si>
  <si>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</si>
  <si>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</si>
  <si>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</si>
  <si>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</si>
  <si>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</si>
  <si>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</si>
  <si>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</si>
  <si>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</si>
  <si>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</si>
  <si>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</si>
  <si>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</si>
  <si>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</si>
  <si>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</si>
  <si>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</si>
  <si>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</si>
  <si>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</si>
  <si>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</si>
  <si>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</si>
  <si>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</si>
  <si>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</si>
  <si>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</si>
  <si>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</si>
  <si>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</si>
  <si>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</si>
  <si>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</si>
  <si>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</si>
  <si>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</si>
  <si>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</si>
  <si>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</si>
  <si>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</si>
  <si>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</si>
  <si>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</si>
  <si>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</si>
  <si>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</si>
  <si>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</si>
  <si>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</si>
  <si>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</si>
  <si>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</si>
  <si>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</si>
  <si>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</si>
  <si>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</si>
  <si>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</si>
  <si>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</si>
  <si>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</si>
  <si>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</si>
  <si>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</si>
  <si>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</si>
  <si>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</si>
  <si>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</si>
  <si>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</si>
  <si>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</si>
  <si>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</si>
  <si>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</si>
  <si>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</si>
  <si>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</si>
  <si>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</si>
  <si>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</si>
  <si>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</si>
  <si>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</si>
  <si>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</si>
  <si>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</si>
  <si>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</si>
  <si>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</si>
  <si>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</si>
  <si>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</si>
  <si>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茨城県結城市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</si>
  <si>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</si>
  <si>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</si>
  <si>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</si>
  <si>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</si>
  <si>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</si>
  <si>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</si>
  <si>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</si>
  <si>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</si>
  <si>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</si>
  <si>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</si>
  <si>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</si>
  <si>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</si>
  <si>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</si>
  <si>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</si>
  <si>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</si>
  <si>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</si>
  <si>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</si>
  <si>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</si>
  <si>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</si>
  <si>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</si>
  <si>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</si>
  <si>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</si>
  <si>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</si>
  <si>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</si>
  <si>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</si>
  <si>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</si>
  <si>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</si>
  <si>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</si>
  <si>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</si>
  <si>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</si>
  <si>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</si>
  <si>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</si>
  <si>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</si>
  <si>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</si>
  <si>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</si>
  <si>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</si>
  <si>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</si>
  <si>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</si>
  <si>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</si>
  <si>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</si>
  <si>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</si>
  <si>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</si>
  <si>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</si>
  <si>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</si>
  <si>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</si>
  <si>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</si>
  <si>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</si>
  <si>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</si>
  <si>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</si>
  <si>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</si>
  <si>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</si>
  <si>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</si>
  <si>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</si>
  <si>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</si>
  <si>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</si>
  <si>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</si>
  <si>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</si>
  <si>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</si>
  <si>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</si>
  <si>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</si>
  <si>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</si>
  <si>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</si>
  <si>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</si>
  <si>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</si>
  <si>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</si>
  <si>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</si>
  <si>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</si>
  <si>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</si>
  <si>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</si>
  <si>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</si>
  <si>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</si>
  <si>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</si>
  <si>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</si>
  <si>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</si>
  <si>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</si>
  <si>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</si>
  <si>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</si>
  <si>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</si>
  <si>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</si>
  <si>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</si>
  <si>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</si>
  <si>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</si>
  <si>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</si>
  <si>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</si>
  <si>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</si>
  <si>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</si>
  <si>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</si>
  <si>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</si>
  <si>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</si>
  <si>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</si>
  <si>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</si>
  <si>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</si>
  <si>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</si>
  <si>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</si>
  <si>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</si>
  <si>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</si>
  <si>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</si>
  <si>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</si>
  <si>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</si>
  <si>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</si>
  <si>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</si>
  <si>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</si>
  <si>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</si>
  <si>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</si>
  <si>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</si>
  <si>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</si>
  <si>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</si>
  <si>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</si>
  <si>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</si>
  <si>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</si>
  <si>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</si>
  <si>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</si>
  <si>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</si>
  <si>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</si>
  <si>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</si>
  <si>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</si>
  <si>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</si>
  <si>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</si>
  <si>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</si>
  <si>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</si>
  <si>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</si>
  <si>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</si>
  <si>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</si>
  <si>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</si>
  <si>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</si>
  <si>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</si>
  <si>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</si>
  <si>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</si>
  <si>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</si>
  <si>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</si>
  <si>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</si>
  <si>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</si>
  <si>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</si>
  <si>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</si>
  <si>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</si>
  <si>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</si>
  <si>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</si>
  <si>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</si>
  <si>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</si>
  <si>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</si>
  <si>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</si>
  <si>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</si>
  <si>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</si>
  <si>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</si>
  <si>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</si>
  <si>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</si>
  <si>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</si>
  <si>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</si>
  <si>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</si>
  <si>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</si>
  <si>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茨城県結城市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</si>
  <si>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</si>
  <si>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</si>
  <si>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</si>
  <si>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</si>
  <si>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</si>
  <si>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</si>
  <si>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</si>
  <si>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</si>
  <si>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</si>
  <si>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</si>
  <si>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</si>
  <si>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</si>
  <si>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</si>
  <si>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</si>
  <si>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</si>
  <si>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</si>
  <si>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</si>
  <si>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</si>
  <si>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</si>
  <si>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</si>
  <si>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</si>
  <si>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</si>
  <si>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</si>
  <si>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</si>
  <si>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</si>
  <si>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</si>
  <si>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</si>
  <si>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</si>
  <si>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</si>
  <si>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</si>
  <si>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</si>
  <si>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</si>
  <si>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</si>
  <si>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</si>
  <si>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t>
    <phoneticPr fontId="5"/>
  </si>
  <si>
    <t>結城市後期高齢者医療特別会計</t>
    <phoneticPr fontId="5"/>
  </si>
  <si>
    <t>結城市水道事業会計</t>
    <phoneticPr fontId="5"/>
  </si>
  <si>
    <t>法適用企業</t>
    <phoneticPr fontId="5"/>
  </si>
  <si>
    <t>結城市公共下水道事業会計</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</si>
  <si>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</si>
  <si>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</si>
  <si>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</si>
  <si>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</si>
  <si>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</si>
  <si>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</si>
  <si>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</si>
  <si>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</si>
  <si>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</si>
  <si>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</si>
  <si>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</si>
  <si>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</si>
  <si>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</si>
  <si>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</si>
  <si>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</si>
  <si>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</si>
  <si>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</si>
  <si>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</si>
  <si>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</si>
  <si>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</si>
  <si>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</si>
  <si>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</si>
  <si>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</si>
  <si>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</si>
  <si>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</si>
  <si>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</si>
  <si>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</si>
  <si>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</si>
  <si>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</si>
  <si>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</si>
  <si>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</si>
  <si>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</si>
  <si>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</si>
  <si>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</si>
  <si>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</si>
  <si>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</si>
  <si>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</si>
  <si>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</si>
  <si>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</si>
  <si>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</si>
  <si>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</si>
  <si>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</si>
  <si>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</si>
  <si>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</si>
  <si>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</si>
  <si>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</si>
  <si>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</si>
  <si>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</si>
  <si>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</si>
  <si>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</si>
  <si>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</si>
  <si>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</si>
  <si>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</si>
  <si>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</si>
  <si>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</si>
  <si>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</si>
  <si>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</si>
  <si>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</si>
  <si>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</si>
  <si>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</si>
  <si>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</si>
  <si>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</si>
  <si>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</si>
  <si>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</si>
  <si>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</si>
  <si>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</si>
  <si>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</si>
  <si>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</si>
  <si>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</si>
  <si>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</si>
  <si>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</si>
  <si>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</si>
  <si>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</si>
  <si>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</si>
  <si>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</si>
  <si>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</si>
  <si>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</si>
  <si>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</si>
  <si>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</si>
  <si>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</si>
  <si>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</si>
  <si>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</si>
  <si>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</si>
  <si>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</si>
  <si>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</si>
  <si>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</si>
  <si>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</si>
  <si>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</si>
  <si>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</si>
  <si>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</si>
  <si>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</si>
  <si>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</si>
  <si>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</si>
  <si>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</si>
  <si>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</si>
  <si>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</si>
  <si>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</si>
  <si>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</si>
  <si>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</si>
  <si>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</si>
  <si>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</si>
  <si>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</si>
  <si>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</si>
  <si>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</si>
  <si>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</si>
  <si>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</si>
  <si>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</si>
  <si>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</si>
  <si>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</si>
  <si>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</si>
  <si>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</si>
  <si>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</si>
  <si>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</si>
  <si>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</si>
  <si>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</si>
  <si>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</si>
  <si>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</si>
  <si>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</si>
  <si>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</si>
  <si>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</si>
  <si>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</si>
  <si>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</si>
  <si>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</si>
  <si>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</si>
  <si>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</si>
  <si>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</si>
  <si>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</si>
  <si>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</si>
  <si>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</si>
  <si>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</si>
  <si>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</si>
  <si>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</si>
  <si>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</si>
  <si>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</si>
  <si>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</si>
  <si>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</si>
  <si>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</si>
  <si>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</si>
  <si>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</si>
  <si>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1.82</t>
  </si>
  <si>
    <t>▲ 3.91</t>
  </si>
  <si>
    <t>結城市水道事業会計</t>
  </si>
  <si>
    <t>一般会計</t>
  </si>
  <si>
    <t>結城市介護保険特別会計</t>
  </si>
  <si>
    <t>下館・結城都市計画事業結城南部第二土地区画整理事業特別会計</t>
  </si>
  <si>
    <t>結城市公共下水道事業会計</t>
  </si>
  <si>
    <t>下館・結城都市計画事業結城南部第三土地区画整理事業特別会計</t>
  </si>
  <si>
    <t>結城市国民健康保険特別会計</t>
  </si>
  <si>
    <t>結城市後期高齢者医療特別会計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</si>
  <si>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</si>
  <si>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</si>
  <si>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</si>
  <si>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</si>
  <si>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</si>
  <si>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</si>
  <si>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</si>
  <si>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</si>
  <si>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結城市文化・スポーツ振興事業団</t>
    <rPh sb="0" eb="3">
      <t>ユウキシ</t>
    </rPh>
    <rPh sb="3" eb="5">
      <t>ブンカ</t>
    </rPh>
    <rPh sb="10" eb="15">
      <t>シンコウジギョウダン</t>
    </rPh>
    <phoneticPr fontId="2"/>
  </si>
  <si>
    <t>結城市土地開発公社</t>
    <rPh sb="0" eb="3">
      <t>ユウキシ</t>
    </rPh>
    <rPh sb="3" eb="9">
      <t>トチカイハツコウシャ</t>
    </rPh>
    <phoneticPr fontId="2"/>
  </si>
  <si>
    <t>TMO結城</t>
    <rPh sb="3" eb="5">
      <t>ユウキ</t>
    </rPh>
    <phoneticPr fontId="2"/>
  </si>
  <si>
    <t>茨城県市町村総合事務組合（県民交通災害共済事業特別会計）</t>
    <phoneticPr fontId="2"/>
  </si>
  <si>
    <t>茨城県後期高齢者医療広域連合（後期高齢医療特別会計）</t>
    <phoneticPr fontId="2"/>
  </si>
  <si>
    <t>茨城県市町村総合事務組合（一般会計）</t>
    <phoneticPr fontId="2"/>
  </si>
  <si>
    <t>茨城租税債権管理機構（一般会計）</t>
    <phoneticPr fontId="2"/>
  </si>
  <si>
    <t>茨城県後期高齢者医療広域連合（一般会計）</t>
    <phoneticPr fontId="2"/>
  </si>
  <si>
    <t>筑西広域市町村圏事務組合（一般会計）</t>
    <phoneticPr fontId="2"/>
  </si>
  <si>
    <t>学校建設事業基金</t>
    <phoneticPr fontId="5"/>
  </si>
  <si>
    <t>公共施設長寿命化等推進基金</t>
    <phoneticPr fontId="2"/>
  </si>
  <si>
    <t>奨学基金</t>
    <phoneticPr fontId="2"/>
  </si>
  <si>
    <t>歴史・民俗資料館建設事業基金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</si>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</sst>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54225</c:v>
                </c:pt>
                <c:pt idx="3">
                  <c:v>54016</c:v>
                </c:pt>
                <c:pt idx="4">
                  <c:v>52786</c:v>
                </c:pt>
              </c:numCache>
            </c:numRef>
          </c:val>
          <c:smooth val="0"/>
          <c:extLst>
            <c:ext xmlns:c16="http://schemas.microsoft.com/office/drawing/2014/chart" uri="{C3380CC4-5D6E-409C-BE32-E72D297353CC}">
              <c16:uniqueId val="{00000000-6620-4426-A7C9-FE9D89E89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85842</c:v>
                </c:pt>
                <c:pt idx="1">
                  <c:v>60613</c:v>
                </c:pt>
                <c:pt idx="2">
                  <c:v>23986</c:v>
                </c:pt>
                <c:pt idx="3">
                  <c:v>28639</c:v>
                </c:pt>
                <c:pt idx="4">
                  <c:v>22174</c:v>
                </c:pt>
              </c:numCache>
            </c:numRef>
          </c:val>
          <c:smooth val="0"/>
          <c:extLst>
            <c:ext xmlns:c16="http://schemas.microsoft.com/office/drawing/2014/chart" uri="{C3380CC4-5D6E-409C-BE32-E72D297353CC}">
              <c16:uniqueId val="{00000001-6620-4426-A7C9-FE9D89E899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6.89</c:v>
                </c:pt>
                <c:pt idx="1">
                  <c:v>9.4700000000000006</c:v>
                </c:pt>
                <c:pt idx="2">
                  <c:v>14.14</c:v>
                </c:pt>
                <c:pt idx="3">
                  <c:v>11.74</c:v>
                </c:pt>
                <c:pt idx="4">
                  <c:v>7.72</c:v>
                </c:pt>
              </c:numCache>
            </c:numRef>
          </c:val>
          <c:extLst>
            <c:ext xmlns:c16="http://schemas.microsoft.com/office/drawing/2014/chart" uri="{C3380CC4-5D6E-409C-BE32-E72D297353CC}">
              <c16:uniqueId val="{00000000-AE2A-44ED-BCC8-3685BA237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17.16</c:v>
                </c:pt>
                <c:pt idx="1">
                  <c:v>15.94</c:v>
                </c:pt>
                <c:pt idx="2">
                  <c:v>17.309999999999999</c:v>
                </c:pt>
                <c:pt idx="3">
                  <c:v>18.61</c:v>
                </c:pt>
                <c:pt idx="4">
                  <c:v>18.37</c:v>
                </c:pt>
              </c:numCache>
            </c:numRef>
          </c:val>
          <c:extLst>
            <c:ext xmlns:c16="http://schemas.microsoft.com/office/drawing/2014/chart" uri="{C3380CC4-5D6E-409C-BE32-E72D297353CC}">
              <c16:uniqueId val="{00000001-AE2A-44ED-BCC8-3685BA2376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0.12</c:v>
                </c:pt>
                <c:pt idx="1">
                  <c:v>1.95</c:v>
                </c:pt>
                <c:pt idx="2">
                  <c:v>7.22</c:v>
                </c:pt>
                <c:pt idx="3">
                  <c:v>-1.82</c:v>
                </c:pt>
                <c:pt idx="4">
                  <c:v>-3.91</c:v>
                </c:pt>
              </c:numCache>
            </c:numRef>
          </c:val>
          <c:smooth val="0"/>
          <c:extLst>
            <c:ext xmlns:c16="http://schemas.microsoft.com/office/drawing/2014/chart" uri="{C3380CC4-5D6E-409C-BE32-E72D297353CC}">
              <c16:uniqueId val="{00000002-AE2A-44ED-BCC8-3685BA2376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31D-40F7-B984-DA928B5160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D-40F7-B984-DA928B5160F3}"/>
            </c:ext>
          </c:extLst>
        </c:ser>
        <c:ser>
          <c:idx val="2"/>
          <c:order val="2"/>
          <c:tx>
            <c:strRef>
              <c:f>データシート!$A$29</c:f>
              <c:strCache>
                <c:ptCount val="1"/>
                <c:pt idx="0">
                  <c:v>結城市後期高齢者医療特別会計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31D-40F7-B984-DA928B5160F3}"/>
            </c:ext>
          </c:extLst>
        </c:ser>
        <c:ser>
          <c:idx val="3"/>
          <c:order val="3"/>
          <c:tx>
            <c:strRef>
              <c:f>データシート!$A$30</c:f>
              <c:strCache>
                <c:ptCount val="1"/>
                <c:pt idx="0">
                  <c:v>結城市国民健康保険特別会計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2.15</c:v>
                </c:pt>
                <c:pt idx="4">
                  <c:v>#N/A</c:v>
                </c:pt>
                <c:pt idx="5">
                  <c:v>1.91</c:v>
                </c:pt>
                <c:pt idx="6">
                  <c:v>#N/A</c:v>
                </c:pt>
                <c:pt idx="7">
                  <c:v>0.28000000000000003</c:v>
                </c:pt>
                <c:pt idx="8">
                  <c:v>#N/A</c:v>
                </c:pt>
                <c:pt idx="9">
                  <c:v>0.02</c:v>
                </c:pt>
              </c:numCache>
            </c:numRef>
          </c:val>
          <c:extLst>
            <c:ext xmlns:c16="http://schemas.microsoft.com/office/drawing/2014/chart" uri="{C3380CC4-5D6E-409C-BE32-E72D297353CC}">
              <c16:uniqueId val="{00000003-A31D-40F7-B984-DA928B5160F3}"/>
            </c:ext>
          </c:extLst>
        </c:ser>
        <c:ser>
          <c:idx val="4"/>
          <c:order val="4"/>
          <c:tx>
            <c:strRef>
              <c:f>データシート!$A$31</c:f>
              <c:strCache>
                <c:ptCount val="1"/>
                <c:pt idx="0">
                  <c:v>下館・結城都市計画事業結城南部第三土地区画整理事業特別会計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0.37</c:v>
                </c:pt>
                <c:pt idx="4">
                  <c:v>#N/A</c:v>
                </c:pt>
                <c:pt idx="5">
                  <c:v>0.35</c:v>
                </c:pt>
                <c:pt idx="6">
                  <c:v>#N/A</c:v>
                </c:pt>
                <c:pt idx="7">
                  <c:v>0.35</c:v>
                </c:pt>
                <c:pt idx="8">
                  <c:v>#N/A</c:v>
                </c:pt>
                <c:pt idx="9">
                  <c:v>0.3</c:v>
                </c:pt>
              </c:numCache>
            </c:numRef>
          </c:val>
          <c:extLst>
            <c:ext xmlns:c16="http://schemas.microsoft.com/office/drawing/2014/chart" uri="{C3380CC4-5D6E-409C-BE32-E72D297353CC}">
              <c16:uniqueId val="{00000004-A31D-40F7-B984-DA928B5160F3}"/>
            </c:ext>
          </c:extLst>
        </c:ser>
        <c:ser>
          <c:idx val="5"/>
          <c:order val="5"/>
          <c:tx>
            <c:strRef>
              <c:f>データシート!$A$32</c:f>
              <c:strCache>
                <c:ptCount val="1"/>
                <c:pt idx="0">
                  <c:v>結城市公共下水道事業会計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0.56999999999999995</c:v>
                </c:pt>
                <c:pt idx="4">
                  <c:v>#N/A</c:v>
                </c:pt>
                <c:pt idx="5">
                  <c:v>0.87</c:v>
                </c:pt>
                <c:pt idx="6">
                  <c:v>#N/A</c:v>
                </c:pt>
                <c:pt idx="7">
                  <c:v>0.86</c:v>
                </c:pt>
                <c:pt idx="8">
                  <c:v>#N/A</c:v>
                </c:pt>
                <c:pt idx="9">
                  <c:v>0.62</c:v>
                </c:pt>
              </c:numCache>
            </c:numRef>
          </c:val>
          <c:extLst>
            <c:ext xmlns:c16="http://schemas.microsoft.com/office/drawing/2014/chart" uri="{C3380CC4-5D6E-409C-BE32-E72D297353CC}">
              <c16:uniqueId val="{00000005-A31D-40F7-B984-DA928B5160F3}"/>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0.55000000000000004</c:v>
                </c:pt>
                <c:pt idx="4">
                  <c:v>#N/A</c:v>
                </c:pt>
                <c:pt idx="5">
                  <c:v>0.73</c:v>
                </c:pt>
                <c:pt idx="6">
                  <c:v>#N/A</c:v>
                </c:pt>
                <c:pt idx="7">
                  <c:v>0.73</c:v>
                </c:pt>
                <c:pt idx="8">
                  <c:v>#N/A</c:v>
                </c:pt>
                <c:pt idx="9">
                  <c:v>0.64</c:v>
                </c:pt>
              </c:numCache>
            </c:numRef>
          </c:val>
          <c:extLst>
            <c:ext xmlns:c16="http://schemas.microsoft.com/office/drawing/2014/chart" uri="{C3380CC4-5D6E-409C-BE32-E72D297353CC}">
              <c16:uniqueId val="{00000006-A31D-40F7-B984-DA928B5160F3}"/>
            </c:ext>
          </c:extLst>
        </c:ser>
        <c:ser>
          <c:idx val="7"/>
          <c:order val="7"/>
          <c:tx>
            <c:strRef>
              <c:f>データシート!$A$34</c:f>
              <c:strCache>
                <c:ptCount val="1"/>
                <c:pt idx="0">
                  <c:v>結城市介護保険特別会計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1.31</c:v>
                </c:pt>
                <c:pt idx="4">
                  <c:v>#N/A</c:v>
                </c:pt>
                <c:pt idx="5">
                  <c:v>0.83</c:v>
                </c:pt>
                <c:pt idx="6">
                  <c:v>#N/A</c:v>
                </c:pt>
                <c:pt idx="7">
                  <c:v>1.27</c:v>
                </c:pt>
                <c:pt idx="8">
                  <c:v>#N/A</c:v>
                </c:pt>
                <c:pt idx="9">
                  <c:v>1.06</c:v>
                </c:pt>
              </c:numCache>
            </c:numRef>
          </c:val>
          <c:extLst>
            <c:ext xmlns:c16="http://schemas.microsoft.com/office/drawing/2014/chart" uri="{C3380CC4-5D6E-409C-BE32-E72D297353CC}">
              <c16:uniqueId val="{00000007-A31D-40F7-B984-DA928B5160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6.87</c:v>
                </c:pt>
                <c:pt idx="2">
                  <c:v>#N/A</c:v>
                </c:pt>
                <c:pt idx="3">
                  <c:v>9.44</c:v>
                </c:pt>
                <c:pt idx="4">
                  <c:v>#N/A</c:v>
                </c:pt>
                <c:pt idx="5">
                  <c:v>14.13</c:v>
                </c:pt>
                <c:pt idx="6">
                  <c:v>#N/A</c:v>
                </c:pt>
                <c:pt idx="7">
                  <c:v>11.73</c:v>
                </c:pt>
                <c:pt idx="8">
                  <c:v>#N/A</c:v>
                </c:pt>
                <c:pt idx="9">
                  <c:v>7.72</c:v>
                </c:pt>
              </c:numCache>
            </c:numRef>
          </c:val>
          <c:extLst>
            <c:ext xmlns:c16="http://schemas.microsoft.com/office/drawing/2014/chart" uri="{C3380CC4-5D6E-409C-BE32-E72D297353CC}">
              <c16:uniqueId val="{00000008-A31D-40F7-B984-DA928B5160F3}"/>
            </c:ext>
          </c:extLst>
        </c:ser>
        <c:ser>
          <c:idx val="9"/>
          <c:order val="9"/>
          <c:tx>
            <c:strRef>
              <c:f>データシート!$A$36</c:f>
              <c:strCache>
                <c:ptCount val="1"/>
                <c:pt idx="0">
                  <c:v>結城市水道事業会計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13.17</c:v>
                </c:pt>
                <c:pt idx="2">
                  <c:v>#N/A</c:v>
                </c:pt>
                <c:pt idx="3">
                  <c:v>15.1</c:v>
                </c:pt>
                <c:pt idx="4">
                  <c:v>#N/A</c:v>
                </c:pt>
                <c:pt idx="5">
                  <c:v>12.63</c:v>
                </c:pt>
                <c:pt idx="6">
                  <c:v>#N/A</c:v>
                </c:pt>
                <c:pt idx="7">
                  <c:v>14.24</c:v>
                </c:pt>
                <c:pt idx="8">
                  <c:v>#N/A</c:v>
                </c:pt>
                <c:pt idx="9">
                  <c:v>14.79</c:v>
                </c:pt>
              </c:numCache>
            </c:numRef>
          </c:val>
          <c:extLst>
            <c:ext xmlns:c16="http://schemas.microsoft.com/office/drawing/2014/chart" uri="{C3380CC4-5D6E-409C-BE32-E72D297353CC}">
              <c16:uniqueId val="{00000009-A31D-40F7-B984-DA928B5160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1532</c:v>
                </c:pt>
                <c:pt idx="5">
                  <c:v>1495</c:v>
                </c:pt>
                <c:pt idx="8">
                  <c:v>1501</c:v>
                </c:pt>
                <c:pt idx="11">
                  <c:v>1479</c:v>
                </c:pt>
                <c:pt idx="14">
                  <c:v>1478</c:v>
                </c:pt>
              </c:numCache>
            </c:numRef>
          </c:val>
          <c:extLst>
            <c:ext xmlns:c16="http://schemas.microsoft.com/office/drawing/2014/chart" uri="{C3380CC4-5D6E-409C-BE32-E72D297353CC}">
              <c16:uniqueId val="{00000000-69F5-411E-B8D7-5A5856544D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F5-411E-B8D7-5A5856544D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117</c:v>
                </c:pt>
                <c:pt idx="3">
                  <c:v>118</c:v>
                </c:pt>
                <c:pt idx="6">
                  <c:v>117</c:v>
                </c:pt>
                <c:pt idx="9">
                  <c:v>117</c:v>
                </c:pt>
                <c:pt idx="12">
                  <c:v>90</c:v>
                </c:pt>
              </c:numCache>
            </c:numRef>
          </c:val>
          <c:extLst>
            <c:ext xmlns:c16="http://schemas.microsoft.com/office/drawing/2014/chart" uri="{C3380CC4-5D6E-409C-BE32-E72D297353CC}">
              <c16:uniqueId val="{00000002-69F5-411E-B8D7-5A5856544D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90</c:v>
                </c:pt>
                <c:pt idx="6">
                  <c:v>80</c:v>
                </c:pt>
                <c:pt idx="9">
                  <c:v>98</c:v>
                </c:pt>
                <c:pt idx="12">
                  <c:v>101</c:v>
                </c:pt>
              </c:numCache>
            </c:numRef>
          </c:val>
          <c:extLst>
            <c:ext xmlns:c16="http://schemas.microsoft.com/office/drawing/2014/chart" uri="{C3380CC4-5D6E-409C-BE32-E72D297353CC}">
              <c16:uniqueId val="{00000003-69F5-411E-B8D7-5A5856544D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666</c:v>
                </c:pt>
                <c:pt idx="3">
                  <c:v>542</c:v>
                </c:pt>
                <c:pt idx="6">
                  <c:v>558</c:v>
                </c:pt>
                <c:pt idx="9">
                  <c:v>575</c:v>
                </c:pt>
                <c:pt idx="12">
                  <c:v>510</c:v>
                </c:pt>
              </c:numCache>
            </c:numRef>
          </c:val>
          <c:extLst>
            <c:ext xmlns:c16="http://schemas.microsoft.com/office/drawing/2014/chart" uri="{C3380CC4-5D6E-409C-BE32-E72D297353CC}">
              <c16:uniqueId val="{00000004-69F5-411E-B8D7-5A5856544D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F5-411E-B8D7-5A5856544D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F5-411E-B8D7-5A5856544D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1347</c:v>
                </c:pt>
                <c:pt idx="3">
                  <c:v>1378</c:v>
                </c:pt>
                <c:pt idx="6">
                  <c:v>1436</c:v>
                </c:pt>
                <c:pt idx="9">
                  <c:v>1474</c:v>
                </c:pt>
                <c:pt idx="12">
                  <c:v>1626</c:v>
                </c:pt>
              </c:numCache>
            </c:numRef>
          </c:val>
          <c:extLst>
            <c:ext xmlns:c16="http://schemas.microsoft.com/office/drawing/2014/chart" uri="{C3380CC4-5D6E-409C-BE32-E72D297353CC}">
              <c16:uniqueId val="{00000007-69F5-411E-B8D7-5A5856544D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695</c:v>
                </c:pt>
                <c:pt idx="2">
                  <c:v>#N/A</c:v>
                </c:pt>
                <c:pt idx="3">
                  <c:v>#N/A</c:v>
                </c:pt>
                <c:pt idx="4">
                  <c:v>633</c:v>
                </c:pt>
                <c:pt idx="5">
                  <c:v>#N/A</c:v>
                </c:pt>
                <c:pt idx="6">
                  <c:v>#N/A</c:v>
                </c:pt>
                <c:pt idx="7">
                  <c:v>690</c:v>
                </c:pt>
                <c:pt idx="8">
                  <c:v>#N/A</c:v>
                </c:pt>
                <c:pt idx="9">
                  <c:v>#N/A</c:v>
                </c:pt>
                <c:pt idx="10">
                  <c:v>785</c:v>
                </c:pt>
                <c:pt idx="11">
                  <c:v>#N/A</c:v>
                </c:pt>
                <c:pt idx="12">
                  <c:v>#N/A</c:v>
                </c:pt>
                <c:pt idx="13">
                  <c:v>849</c:v>
                </c:pt>
                <c:pt idx="14">
                  <c:v>#N/A</c:v>
                </c:pt>
              </c:numCache>
            </c:numRef>
          </c:val>
          <c:smooth val="0"/>
          <c:extLst>
            <c:ext xmlns:c16="http://schemas.microsoft.com/office/drawing/2014/chart" uri="{C3380CC4-5D6E-409C-BE32-E72D297353CC}">
              <c16:uniqueId val="{00000008-69F5-411E-B8D7-5A5856544D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14102</c:v>
                </c:pt>
                <c:pt idx="5">
                  <c:v>13949</c:v>
                </c:pt>
                <c:pt idx="8">
                  <c:v>13710</c:v>
                </c:pt>
                <c:pt idx="11">
                  <c:v>13289</c:v>
                </c:pt>
                <c:pt idx="14">
                  <c:v>12609</c:v>
                </c:pt>
              </c:numCache>
            </c:numRef>
          </c:val>
          <c:extLst>
            <c:ext xmlns:c16="http://schemas.microsoft.com/office/drawing/2014/chart" uri="{C3380CC4-5D6E-409C-BE32-E72D297353CC}">
              <c16:uniqueId val="{00000000-27DD-4BE8-9E7D-D96A917B65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2266</c:v>
                </c:pt>
                <c:pt idx="5">
                  <c:v>2103</c:v>
                </c:pt>
                <c:pt idx="8">
                  <c:v>2283</c:v>
                </c:pt>
                <c:pt idx="11">
                  <c:v>2189</c:v>
                </c:pt>
                <c:pt idx="14">
                  <c:v>2146</c:v>
                </c:pt>
              </c:numCache>
            </c:numRef>
          </c:val>
          <c:extLst>
            <c:ext xmlns:c16="http://schemas.microsoft.com/office/drawing/2014/chart" uri="{C3380CC4-5D6E-409C-BE32-E72D297353CC}">
              <c16:uniqueId val="{00000001-27DD-4BE8-9E7D-D96A917B65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4772</c:v>
                </c:pt>
                <c:pt idx="5">
                  <c:v>4272</c:v>
                </c:pt>
                <c:pt idx="8">
                  <c:v>5244</c:v>
                </c:pt>
                <c:pt idx="11">
                  <c:v>5863</c:v>
                </c:pt>
                <c:pt idx="14">
                  <c:v>5790</c:v>
                </c:pt>
              </c:numCache>
            </c:numRef>
          </c:val>
          <c:extLst>
            <c:ext xmlns:c16="http://schemas.microsoft.com/office/drawing/2014/chart" uri="{C3380CC4-5D6E-409C-BE32-E72D297353CC}">
              <c16:uniqueId val="{00000002-27DD-4BE8-9E7D-D96A917B65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DD-4BE8-9E7D-D96A917B65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DD-4BE8-9E7D-D96A917B65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27DD-4BE8-9E7D-D96A917B65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2742</c:v>
                </c:pt>
                <c:pt idx="3">
                  <c:v>2654</c:v>
                </c:pt>
                <c:pt idx="6">
                  <c:v>2602</c:v>
                </c:pt>
                <c:pt idx="9">
                  <c:v>2565</c:v>
                </c:pt>
                <c:pt idx="12">
                  <c:v>2640</c:v>
                </c:pt>
              </c:numCache>
            </c:numRef>
          </c:val>
          <c:extLst>
            <c:ext xmlns:c16="http://schemas.microsoft.com/office/drawing/2014/chart" uri="{C3380CC4-5D6E-409C-BE32-E72D297353CC}">
              <c16:uniqueId val="{00000006-27DD-4BE8-9E7D-D96A917B65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405</c:v>
                </c:pt>
                <c:pt idx="3">
                  <c:v>549</c:v>
                </c:pt>
                <c:pt idx="6">
                  <c:v>646</c:v>
                </c:pt>
                <c:pt idx="9">
                  <c:v>1127</c:v>
                </c:pt>
                <c:pt idx="12">
                  <c:v>1131</c:v>
                </c:pt>
              </c:numCache>
            </c:numRef>
          </c:val>
          <c:extLst>
            <c:ext xmlns:c16="http://schemas.microsoft.com/office/drawing/2014/chart" uri="{C3380CC4-5D6E-409C-BE32-E72D297353CC}">
              <c16:uniqueId val="{00000007-27DD-4BE8-9E7D-D96A917B65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5784</c:v>
                </c:pt>
                <c:pt idx="3">
                  <c:v>5171</c:v>
                </c:pt>
                <c:pt idx="6">
                  <c:v>5058</c:v>
                </c:pt>
                <c:pt idx="9">
                  <c:v>4740</c:v>
                </c:pt>
                <c:pt idx="12">
                  <c:v>4644</c:v>
                </c:pt>
              </c:numCache>
            </c:numRef>
          </c:val>
          <c:extLst>
            <c:ext xmlns:c16="http://schemas.microsoft.com/office/drawing/2014/chart" uri="{C3380CC4-5D6E-409C-BE32-E72D297353CC}">
              <c16:uniqueId val="{00000008-27DD-4BE8-9E7D-D96A917B65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472</c:v>
                </c:pt>
                <c:pt idx="3">
                  <c:v>376</c:v>
                </c:pt>
                <c:pt idx="6">
                  <c:v>259</c:v>
                </c:pt>
                <c:pt idx="9">
                  <c:v>142</c:v>
                </c:pt>
                <c:pt idx="12">
                  <c:v>38</c:v>
                </c:pt>
              </c:numCache>
            </c:numRef>
          </c:val>
          <c:extLst>
            <c:ext xmlns:c16="http://schemas.microsoft.com/office/drawing/2014/chart" uri="{C3380CC4-5D6E-409C-BE32-E72D297353CC}">
              <c16:uniqueId val="{00000009-27DD-4BE8-9E7D-D96A917B65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15713</c:v>
                </c:pt>
                <c:pt idx="3">
                  <c:v>16838</c:v>
                </c:pt>
                <c:pt idx="6">
                  <c:v>16734</c:v>
                </c:pt>
                <c:pt idx="9">
                  <c:v>16122</c:v>
                </c:pt>
                <c:pt idx="12">
                  <c:v>14993</c:v>
                </c:pt>
              </c:numCache>
            </c:numRef>
          </c:val>
          <c:extLst>
            <c:ext xmlns:c16="http://schemas.microsoft.com/office/drawing/2014/chart" uri="{C3380CC4-5D6E-409C-BE32-E72D297353CC}">
              <c16:uniqueId val="{0000000A-27DD-4BE8-9E7D-D96A917B65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3979</c:v>
                </c:pt>
                <c:pt idx="2">
                  <c:v>#N/A</c:v>
                </c:pt>
                <c:pt idx="3">
                  <c:v>#N/A</c:v>
                </c:pt>
                <c:pt idx="4">
                  <c:v>5264</c:v>
                </c:pt>
                <c:pt idx="5">
                  <c:v>#N/A</c:v>
                </c:pt>
                <c:pt idx="6">
                  <c:v>#N/A</c:v>
                </c:pt>
                <c:pt idx="7">
                  <c:v>4062</c:v>
                </c:pt>
                <c:pt idx="8">
                  <c:v>#N/A</c:v>
                </c:pt>
                <c:pt idx="9">
                  <c:v>#N/A</c:v>
                </c:pt>
                <c:pt idx="10">
                  <c:v>3354</c:v>
                </c:pt>
                <c:pt idx="11">
                  <c:v>#N/A</c:v>
                </c:pt>
                <c:pt idx="12">
                  <c:v>#N/A</c:v>
                </c:pt>
                <c:pt idx="13">
                  <c:v>2902</c:v>
                </c:pt>
                <c:pt idx="14">
                  <c:v>#N/A</c:v>
                </c:pt>
              </c:numCache>
            </c:numRef>
          </c:val>
          <c:smooth val="0"/>
          <c:extLst>
            <c:ext xmlns:c16="http://schemas.microsoft.com/office/drawing/2014/chart" uri="{C3380CC4-5D6E-409C-BE32-E72D297353CC}">
              <c16:uniqueId val="{0000000B-27DD-4BE8-9E7D-D96A917B65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1967</c:v>
                </c:pt>
                <c:pt idx="1">
                  <c:v>2068</c:v>
                </c:pt>
                <c:pt idx="2">
                  <c:v>2064</c:v>
                </c:pt>
              </c:numCache>
            </c:numRef>
          </c:val>
          <c:extLst>
            <c:ext xmlns:c16="http://schemas.microsoft.com/office/drawing/2014/chart" uri="{C3380CC4-5D6E-409C-BE32-E72D297353CC}">
              <c16:uniqueId val="{00000000-3A82-40A6-99BE-C2D501CFC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887</c:v>
                </c:pt>
                <c:pt idx="1">
                  <c:v>887</c:v>
                </c:pt>
                <c:pt idx="2">
                  <c:v>944</c:v>
                </c:pt>
              </c:numCache>
            </c:numRef>
          </c:val>
          <c:extLst>
            <c:ext xmlns:c16="http://schemas.microsoft.com/office/drawing/2014/chart" uri="{C3380CC4-5D6E-409C-BE32-E72D297353CC}">
              <c16:uniqueId val="{00000001-3A82-40A6-99BE-C2D501CFC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758</c:v>
                </c:pt>
                <c:pt idx="1">
                  <c:v>1021</c:v>
                </c:pt>
                <c:pt idx="2">
                  <c:v>1057</c:v>
                </c:pt>
              </c:numCache>
            </c:numRef>
          </c:val>
          <c:extLst>
            <c:ext xmlns:c16="http://schemas.microsoft.com/office/drawing/2014/chart" uri="{C3380CC4-5D6E-409C-BE32-E72D297353CC}">
              <c16:uniqueId val="{00000002-3A82-40A6-99BE-C2D501CFC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年度については類似団体平均を下回る結果となった。前年度と比較すると基準財政需要額、基準財政収入額ともに増加した。単年度の指数は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年度決算と比較し、歳入においては、地方交付税が増加した一方、臨時財政対策債は大きく減少した。歳出においては経常経費充当一般財源である物件費や扶助費、公債費が増加した結果、比率は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ポイント増加した。類似団体平均及び県平均を上回る値となっている。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169672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778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64928"/>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20828</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64928"/>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85344</xdr:rowOff>
    </xdr:from>
    <xdr:to>
      <xdr:col>11</xdr:col>
      <xdr:colOff>82550</xdr:colOff>
      <xdr:row>63</xdr:row>
      <xdr:rowOff>15494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141478</xdr:rowOff>
    </xdr:from>
    <xdr:to>
      <xdr:col>15</xdr:col>
      <xdr:colOff>133350</xdr:colOff>
      <xdr:row>58</xdr:row>
      <xdr:rowOff>71628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81805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全国及び茨城県の平均値を下回っており、類似団体内でも低い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69386</xdr:rowOff>
    </xdr:from>
    <xdr:to>
      <xdr:col>23</xdr:col>
      <xdr:colOff>133350</xdr:colOff>
      <xdr:row>81</xdr:row>
      <xdr:rowOff>79183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5683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39915</xdr:rowOff>
    </xdr:from>
    <xdr:to>
      <xdr:col>19</xdr:col>
      <xdr:colOff>133350</xdr:colOff>
      <xdr:row>81</xdr:row>
      <xdr:rowOff>79183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7365"/>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31260</xdr:rowOff>
    </xdr:from>
    <xdr:to>
      <xdr:col>15</xdr:col>
      <xdr:colOff>82550</xdr:colOff>
      <xdr:row>81</xdr:row>
      <xdr:rowOff>39915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8710"/>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64582</xdr:rowOff>
    </xdr:from>
    <xdr:to>
      <xdr:col>11</xdr:col>
      <xdr:colOff>31750</xdr:colOff>
      <xdr:row>81</xdr:row>
      <xdr:rowOff>31260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0582"/>
          <a:ext cx="889000" cy="1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90602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152268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18586</xdr:rowOff>
    </xdr:from>
    <xdr:to>
      <xdr:col>23</xdr:col>
      <xdr:colOff>184150</xdr:colOff>
      <xdr:row>81</xdr:row>
      <xdr:rowOff>120186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35113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28383</xdr:rowOff>
    </xdr:from>
    <xdr:to>
      <xdr:col>19</xdr:col>
      <xdr:colOff>184150</xdr:colOff>
      <xdr:row>81</xdr:row>
      <xdr:rowOff>129983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140160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160565</xdr:rowOff>
    </xdr:from>
    <xdr:to>
      <xdr:col>15</xdr:col>
      <xdr:colOff>133350</xdr:colOff>
      <xdr:row>81</xdr:row>
      <xdr:rowOff>90715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100892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151910</xdr:rowOff>
    </xdr:from>
    <xdr:to>
      <xdr:col>11</xdr:col>
      <xdr:colOff>82550</xdr:colOff>
      <xdr:row>81</xdr:row>
      <xdr:rowOff>82060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92237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13782</xdr:rowOff>
    </xdr:from>
    <xdr:to>
      <xdr:col>7</xdr:col>
      <xdr:colOff>31750</xdr:colOff>
      <xdr:row>80</xdr:row>
      <xdr:rowOff>115382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125559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ラスパイレス指数については、近年ほぼ横ばい傾向であり、依然として全国平均及び類似団体平均を下回っている。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11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年度末退職者に対し、採用人数を抑制してきた結果、全国及び茨城県平均と比較しても、職員数は少ない状況であり、類似団体でも平均を下回っている。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」に基づき、限られた人員や財源の中で、地方自治体を取り巻く環境の変化への対応、簡素で効率的な行政運営を推進し、多種多様かつ高度な行政ニーズに応えられる体制づくりと定員管理に努めていく。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93239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353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24871</xdr:rowOff>
    </xdr:from>
    <xdr:to>
      <xdr:col>77</xdr:col>
      <xdr:colOff>44450</xdr:colOff>
      <xdr:row>61</xdr:row>
      <xdr:rowOff>65088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33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24871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522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6773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60007</xdr:rowOff>
    </xdr:from>
    <xdr:to>
      <xdr:col>68</xdr:col>
      <xdr:colOff>203200</xdr:colOff>
      <xdr:row>62</xdr:row>
      <xdr:rowOff>161607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51964</xdr:rowOff>
    </xdr:from>
    <xdr:to>
      <xdr:col>64</xdr:col>
      <xdr:colOff>152400</xdr:colOff>
      <xdr:row>62</xdr:row>
      <xdr:rowOff>153564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138341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58966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14288</xdr:rowOff>
    </xdr:from>
    <xdr:to>
      <xdr:col>77</xdr:col>
      <xdr:colOff>95250</xdr:colOff>
      <xdr:row>61</xdr:row>
      <xdr:rowOff>115888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126065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145521</xdr:rowOff>
    </xdr:from>
    <xdr:to>
      <xdr:col>73</xdr:col>
      <xdr:colOff>44450</xdr:colOff>
      <xdr:row>61</xdr:row>
      <xdr:rowOff>75671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ポイント増加し、類似団体平均及び県平均を上回っている。要因としては、標準財政規模が約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百万円増となり分母となる額が増加した一方で、公債費の元利償還金が約</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百万円増となり分子となる額も増加し、分子の増加幅が分母より大きかったことが挙げられる。</a:t>
          </a:r>
        </a:p>
        <a:p>
          <a:r>
            <a:rPr kumimoji="1" lang="ja-JP" altLang="en-US" sz="1300">
              <a:latin typeface="ＭＳ Ｐゴシック" panose="020B0600070205080204" pitchFamily="50" charset="-128"/>
              <a:ea typeface="ＭＳ Ｐゴシック" panose="020B0600070205080204" pitchFamily="50" charset="-128"/>
            </a:rPr>
            <a:t>　地方債残高については、平成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367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5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年度においては、地方債現在高の減により将来負担額が減少したため分子となる額が減少した。また、標準税収入額等の増により標準財政規模が増加し、分母となる額も増加した。比率は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ポイントの減少となったものの、当該値は類似団体平均及び県平均を上回っている。要因としては市庁舎建設事業に伴う地方債借入により将来負担額が増加していることが挙げられる。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今後は大規模事業を必要最小限に抑え、歳出削減や地方債新規発行の抑制に努め、財政健全化を図る。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129842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4414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129842</xdr:rowOff>
    </xdr:from>
    <xdr:to>
      <xdr:col>77</xdr:col>
      <xdr:colOff>44450</xdr:colOff>
      <xdr:row>16</xdr:row>
      <xdr:rowOff>28484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0159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28484</xdr:rowOff>
    </xdr:from>
    <xdr:to>
      <xdr:col>72</xdr:col>
      <xdr:colOff>203200</xdr:colOff>
      <xdr:row>17</xdr:row>
      <xdr:rowOff>25944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716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58360</xdr:rowOff>
    </xdr:from>
    <xdr:to>
      <xdr:col>68</xdr:col>
      <xdr:colOff>152400</xdr:colOff>
      <xdr:row>17</xdr:row>
      <xdr:rowOff>25944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01560"/>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144538</xdr:rowOff>
    </xdr:from>
    <xdr:to>
      <xdr:col>68</xdr:col>
      <xdr:colOff>203200</xdr:colOff>
      <xdr:row>16</xdr:row>
      <xdr:rowOff>74688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79042</xdr:rowOff>
    </xdr:from>
    <xdr:to>
      <xdr:col>77</xdr:col>
      <xdr:colOff>95250</xdr:colOff>
      <xdr:row>16</xdr:row>
      <xdr:rowOff>9192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165419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149134</xdr:rowOff>
    </xdr:from>
    <xdr:to>
      <xdr:col>73</xdr:col>
      <xdr:colOff>44450</xdr:colOff>
      <xdr:row>16</xdr:row>
      <xdr:rowOff>79284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64061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7560</xdr:rowOff>
    </xdr:from>
    <xdr:to>
      <xdr:col>64</xdr:col>
      <xdr:colOff>152400</xdr:colOff>
      <xdr:row>16</xdr:row>
      <xdr:rowOff>109160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93937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年度においては、全国及び茨城県平均を下回り、類似団体平均においても下回った。職員数についても、人口千人当たりの職員数を類似団体と比較しても少ない状況である。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」に基づき、限られた人員や財源の中で、地方自治体を取り巻く環境への対応、簡素で効率的な行政運営を推進し、適正な定員管理を進め、人件費の抑制に努めていく。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144961</xdr:rowOff>
    </xdr:from>
    <xdr:to>
      <xdr:col>24</xdr:col>
      <xdr:colOff>25400</xdr:colOff>
      <xdr:row>36</xdr:row>
      <xdr:rowOff>6169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457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144961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080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60053</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08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35</xdr:row>
      <xdr:rowOff>171087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140624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126819</xdr:rowOff>
    </xdr:from>
    <xdr:to>
      <xdr:col>24</xdr:col>
      <xdr:colOff>76200</xdr:colOff>
      <xdr:row>36</xdr:row>
      <xdr:rowOff>56969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143346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94161</xdr:rowOff>
    </xdr:from>
    <xdr:to>
      <xdr:col>20</xdr:col>
      <xdr:colOff>38100</xdr:colOff>
      <xdr:row>36</xdr:row>
      <xdr:rowOff>24311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34488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9253</xdr:rowOff>
    </xdr:from>
    <xdr:to>
      <xdr:col>15</xdr:col>
      <xdr:colOff>149225</xdr:colOff>
      <xdr:row>35</xdr:row>
      <xdr:rowOff>110853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121030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ポイント増加し、類似団体平均と同程度となっている。増加した要因としては、人件費や物価高騰の影響による庁舎管理委託料等の増加が挙げられる。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3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15</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ポイント増加したものの、類似団体平均からは下回っている。増加した要因としては、障害者自立支援給付事業費及び障害児施設給付費が増加したことが挙げられる。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社会福祉費や生活保護費は年々増加傾向にあるため、今後も国の制度改正等に的確に対応し、資格審査等の適正化を進め適切な執行に努めていく。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介護保険特別会計や公共下水道事業会計への繰出金が当該項目に大きく影響するため、介護保険料及び下水道使用料の適正化や起債発行額の抑制を図り、普通会計の負担軽減に努める。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60</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33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一部事務組合の元利償還金等に対する分賦金は補助費等の額に大きく影響するため、今後も一部事務組合の運営に注視していく。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906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170434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170434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ポイント増加したものの、類似団体平均からは下回っている。増加した要因としては、市庁舎建設事業の元金償還が本格的に開始したことが挙げられる。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今後予定している大型建設事業の実施により引き続き比率の上昇が見込まれることから、その他新規事業や既存事業への地方債発行額の抑制を図っていく。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02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14987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土地区画整理事業や農業集落排水事業への繰出金は実質公債費比率にも影響してくるため、今後も繰出しの抑制を図り、事業の見直しや適正化に努める。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6863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6858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685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65126</xdr:rowOff>
    </xdr:from>
    <xdr:to>
      <xdr:col>29</xdr:col>
      <xdr:colOff>127000</xdr:colOff>
      <xdr:row>16</xdr:row>
      <xdr:rowOff>123342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5951"/>
          <a:ext cx="6477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123342</xdr:rowOff>
    </xdr:from>
    <xdr:to>
      <xdr:col>26</xdr:col>
      <xdr:colOff>50800</xdr:colOff>
      <xdr:row>16</xdr:row>
      <xdr:rowOff>171406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4167"/>
          <a:ext cx="698500" cy="4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171406</xdr:rowOff>
    </xdr:from>
    <xdr:to>
      <xdr:col>22</xdr:col>
      <xdr:colOff>114300</xdr:colOff>
      <xdr:row>17</xdr:row>
      <xdr:rowOff>23768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2231"/>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23768</xdr:rowOff>
    </xdr:from>
    <xdr:to>
      <xdr:col>18</xdr:col>
      <xdr:colOff>177800</xdr:colOff>
      <xdr:row>17</xdr:row>
      <xdr:rowOff>38322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604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163849</xdr:rowOff>
    </xdr:from>
    <xdr:to>
      <xdr:col>19</xdr:col>
      <xdr:colOff>38100</xdr:colOff>
      <xdr:row>15</xdr:row>
      <xdr:rowOff>93999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104176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77514</xdr:rowOff>
    </xdr:from>
    <xdr:to>
      <xdr:col>15</xdr:col>
      <xdr:colOff>101600</xdr:colOff>
      <xdr:row>16</xdr:row>
      <xdr:rowOff>7664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14326</xdr:rowOff>
    </xdr:from>
    <xdr:to>
      <xdr:col>29</xdr:col>
      <xdr:colOff>177800</xdr:colOff>
      <xdr:row>16</xdr:row>
      <xdr:rowOff>115926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157853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72542</xdr:rowOff>
    </xdr:from>
    <xdr:to>
      <xdr:col>26</xdr:col>
      <xdr:colOff>101600</xdr:colOff>
      <xdr:row>17</xdr:row>
      <xdr:rowOff>2692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158919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120606</xdr:rowOff>
    </xdr:from>
    <xdr:to>
      <xdr:col>22</xdr:col>
      <xdr:colOff>165100</xdr:colOff>
      <xdr:row>17</xdr:row>
      <xdr:rowOff>50756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144418</xdr:rowOff>
    </xdr:from>
    <xdr:to>
      <xdr:col>19</xdr:col>
      <xdr:colOff>38100</xdr:colOff>
      <xdr:row>17</xdr:row>
      <xdr:rowOff>74568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158972</xdr:rowOff>
    </xdr:from>
    <xdr:to>
      <xdr:col>15</xdr:col>
      <xdr:colOff>101600</xdr:colOff>
      <xdr:row>17</xdr:row>
      <xdr:rowOff>89122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119228</xdr:rowOff>
    </xdr:from>
    <xdr:to>
      <xdr:col>29</xdr:col>
      <xdr:colOff>127000</xdr:colOff>
      <xdr:row>35</xdr:row>
      <xdr:rowOff>164915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29578"/>
          <a:ext cx="6477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104004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4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164915</xdr:rowOff>
    </xdr:from>
    <xdr:to>
      <xdr:col>26</xdr:col>
      <xdr:colOff>50800</xdr:colOff>
      <xdr:row>35</xdr:row>
      <xdr:rowOff>227747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75265"/>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227747</xdr:rowOff>
    </xdr:from>
    <xdr:to>
      <xdr:col>22</xdr:col>
      <xdr:colOff>114300</xdr:colOff>
      <xdr:row>35</xdr:row>
      <xdr:rowOff>271083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8097"/>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235781</xdr:rowOff>
    </xdr:from>
    <xdr:to>
      <xdr:col>18</xdr:col>
      <xdr:colOff>177800</xdr:colOff>
      <xdr:row>35</xdr:row>
      <xdr:rowOff>271083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6131"/>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134427</xdr:rowOff>
    </xdr:from>
    <xdr:to>
      <xdr:col>19</xdr:col>
      <xdr:colOff>38100</xdr:colOff>
      <xdr:row>35</xdr:row>
      <xdr:rowOff>236027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78029</xdr:rowOff>
    </xdr:from>
    <xdr:to>
      <xdr:col>15</xdr:col>
      <xdr:colOff>101600</xdr:colOff>
      <xdr:row>35</xdr:row>
      <xdr:rowOff>179629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8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189806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68428</xdr:rowOff>
    </xdr:from>
    <xdr:to>
      <xdr:col>29</xdr:col>
      <xdr:colOff>177800</xdr:colOff>
      <xdr:row>35</xdr:row>
      <xdr:rowOff>170028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256405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114115</xdr:rowOff>
    </xdr:from>
    <xdr:to>
      <xdr:col>26</xdr:col>
      <xdr:colOff>101600</xdr:colOff>
      <xdr:row>35</xdr:row>
      <xdr:rowOff>215715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176947</xdr:rowOff>
    </xdr:from>
    <xdr:to>
      <xdr:col>22</xdr:col>
      <xdr:colOff>165100</xdr:colOff>
      <xdr:row>35</xdr:row>
      <xdr:rowOff>278547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263324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220283</xdr:rowOff>
    </xdr:from>
    <xdr:to>
      <xdr:col>19</xdr:col>
      <xdr:colOff>38100</xdr:colOff>
      <xdr:row>35</xdr:row>
      <xdr:rowOff>321883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184981</xdr:rowOff>
    </xdr:from>
    <xdr:to>
      <xdr:col>15</xdr:col>
      <xdr:colOff>101600</xdr:colOff>
      <xdr:row>35</xdr:row>
      <xdr:rowOff>286581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271358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148768</xdr:rowOff>
    </xdr:from>
    <xdr:to>
      <xdr:col>24</xdr:col>
      <xdr:colOff>63500</xdr:colOff>
      <xdr:row>37</xdr:row>
      <xdr:rowOff>23781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0968"/>
          <a:ext cx="8382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23781</xdr:rowOff>
    </xdr:from>
    <xdr:to>
      <xdr:col>19</xdr:col>
      <xdr:colOff>177800</xdr:colOff>
      <xdr:row>37</xdr:row>
      <xdr:rowOff>42812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7431"/>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42812</xdr:rowOff>
    </xdr:from>
    <xdr:to>
      <xdr:col>15</xdr:col>
      <xdr:colOff>50800</xdr:colOff>
      <xdr:row>37</xdr:row>
      <xdr:rowOff>103391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646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103391</xdr:rowOff>
    </xdr:from>
    <xdr:to>
      <xdr:col>10</xdr:col>
      <xdr:colOff>114300</xdr:colOff>
      <xdr:row>37</xdr:row>
      <xdr:rowOff>151778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04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97968</xdr:rowOff>
    </xdr:from>
    <xdr:to>
      <xdr:col>24</xdr:col>
      <xdr:colOff>114300</xdr:colOff>
      <xdr:row>37</xdr:row>
      <xdr:rowOff>28118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76395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144431</xdr:rowOff>
    </xdr:from>
    <xdr:to>
      <xdr:col>20</xdr:col>
      <xdr:colOff>38100</xdr:colOff>
      <xdr:row>37</xdr:row>
      <xdr:rowOff>74581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163462</xdr:rowOff>
    </xdr:from>
    <xdr:to>
      <xdr:col>15</xdr:col>
      <xdr:colOff>101600</xdr:colOff>
      <xdr:row>37</xdr:row>
      <xdr:rowOff>93612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52591</xdr:rowOff>
    </xdr:from>
    <xdr:to>
      <xdr:col>10</xdr:col>
      <xdr:colOff>165100</xdr:colOff>
      <xdr:row>37</xdr:row>
      <xdr:rowOff>154191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145318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100978</xdr:rowOff>
    </xdr:from>
    <xdr:to>
      <xdr:col>6</xdr:col>
      <xdr:colOff>38100</xdr:colOff>
      <xdr:row>38</xdr:row>
      <xdr:rowOff>31128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95515</xdr:rowOff>
    </xdr:from>
    <xdr:to>
      <xdr:col>24</xdr:col>
      <xdr:colOff>63500</xdr:colOff>
      <xdr:row>57</xdr:row>
      <xdr:rowOff>145676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8165"/>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95515</xdr:rowOff>
    </xdr:from>
    <xdr:to>
      <xdr:col>19</xdr:col>
      <xdr:colOff>177800</xdr:colOff>
      <xdr:row>57</xdr:row>
      <xdr:rowOff>136337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816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121978</xdr:rowOff>
    </xdr:from>
    <xdr:to>
      <xdr:col>15</xdr:col>
      <xdr:colOff>50800</xdr:colOff>
      <xdr:row>57</xdr:row>
      <xdr:rowOff>136337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94628"/>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121978</xdr:rowOff>
    </xdr:from>
    <xdr:to>
      <xdr:col>10</xdr:col>
      <xdr:colOff>114300</xdr:colOff>
      <xdr:row>58</xdr:row>
      <xdr:rowOff>109731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4628"/>
          <a:ext cx="889000" cy="15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144656</xdr:rowOff>
    </xdr:from>
    <xdr:to>
      <xdr:col>10</xdr:col>
      <xdr:colOff>165100</xdr:colOff>
      <xdr:row>56</xdr:row>
      <xdr:rowOff>74806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33589</xdr:rowOff>
    </xdr:from>
    <xdr:to>
      <xdr:col>6</xdr:col>
      <xdr:colOff>38100</xdr:colOff>
      <xdr:row>56</xdr:row>
      <xdr:rowOff>135189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151716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94876</xdr:rowOff>
    </xdr:from>
    <xdr:to>
      <xdr:col>24</xdr:col>
      <xdr:colOff>114300</xdr:colOff>
      <xdr:row>58</xdr:row>
      <xdr:rowOff>25026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44715</xdr:rowOff>
    </xdr:from>
    <xdr:to>
      <xdr:col>20</xdr:col>
      <xdr:colOff>38100</xdr:colOff>
      <xdr:row>57</xdr:row>
      <xdr:rowOff>146315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85537</xdr:rowOff>
    </xdr:from>
    <xdr:to>
      <xdr:col>15</xdr:col>
      <xdr:colOff>101600</xdr:colOff>
      <xdr:row>58</xdr:row>
      <xdr:rowOff>15687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71178</xdr:rowOff>
    </xdr:from>
    <xdr:to>
      <xdr:col>10</xdr:col>
      <xdr:colOff>165100</xdr:colOff>
      <xdr:row>58</xdr:row>
      <xdr:rowOff>1328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58931</xdr:rowOff>
    </xdr:from>
    <xdr:to>
      <xdr:col>6</xdr:col>
      <xdr:colOff>38100</xdr:colOff>
      <xdr:row>58</xdr:row>
      <xdr:rowOff>160531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151658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31663</xdr:rowOff>
    </xdr:from>
    <xdr:to>
      <xdr:col>24</xdr:col>
      <xdr:colOff>63500</xdr:colOff>
      <xdr:row>78</xdr:row>
      <xdr:rowOff>38385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4763"/>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38385</xdr:rowOff>
    </xdr:from>
    <xdr:to>
      <xdr:col>19</xdr:col>
      <xdr:colOff>177800</xdr:colOff>
      <xdr:row>78</xdr:row>
      <xdr:rowOff>44510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1485"/>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44510</xdr:rowOff>
    </xdr:from>
    <xdr:to>
      <xdr:col>15</xdr:col>
      <xdr:colOff>50800</xdr:colOff>
      <xdr:row>78</xdr:row>
      <xdr:rowOff>54386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61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54386</xdr:rowOff>
    </xdr:from>
    <xdr:to>
      <xdr:col>10</xdr:col>
      <xdr:colOff>114300</xdr:colOff>
      <xdr:row>78</xdr:row>
      <xdr:rowOff>66182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7486"/>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152313</xdr:rowOff>
    </xdr:from>
    <xdr:to>
      <xdr:col>24</xdr:col>
      <xdr:colOff>114300</xdr:colOff>
      <xdr:row>78</xdr:row>
      <xdr:rowOff>82463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67240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159035</xdr:rowOff>
    </xdr:from>
    <xdr:to>
      <xdr:col>20</xdr:col>
      <xdr:colOff>38100</xdr:colOff>
      <xdr:row>78</xdr:row>
      <xdr:rowOff>89185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165160</xdr:rowOff>
    </xdr:from>
    <xdr:to>
      <xdr:col>15</xdr:col>
      <xdr:colOff>101600</xdr:colOff>
      <xdr:row>78</xdr:row>
      <xdr:rowOff>95310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86437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3586</xdr:rowOff>
    </xdr:from>
    <xdr:to>
      <xdr:col>10</xdr:col>
      <xdr:colOff>165100</xdr:colOff>
      <xdr:row>78</xdr:row>
      <xdr:rowOff>105186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96313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15382</xdr:rowOff>
    </xdr:from>
    <xdr:to>
      <xdr:col>6</xdr:col>
      <xdr:colOff>38100</xdr:colOff>
      <xdr:row>78</xdr:row>
      <xdr:rowOff>116982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108109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50003</xdr:rowOff>
    </xdr:from>
    <xdr:to>
      <xdr:col>24</xdr:col>
      <xdr:colOff>63500</xdr:colOff>
      <xdr:row>96</xdr:row>
      <xdr:rowOff>61475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09203"/>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95208</xdr:rowOff>
    </xdr:from>
    <xdr:to>
      <xdr:col>19</xdr:col>
      <xdr:colOff>177800</xdr:colOff>
      <xdr:row>96</xdr:row>
      <xdr:rowOff>50003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82958"/>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95208</xdr:rowOff>
    </xdr:from>
    <xdr:to>
      <xdr:col>15</xdr:col>
      <xdr:colOff>50800</xdr:colOff>
      <xdr:row>97</xdr:row>
      <xdr:rowOff>85837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82958"/>
          <a:ext cx="889000" cy="3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85837</xdr:rowOff>
    </xdr:from>
    <xdr:to>
      <xdr:col>10</xdr:col>
      <xdr:colOff>114300</xdr:colOff>
      <xdr:row>97</xdr:row>
      <xdr:rowOff>109353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648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56482</xdr:rowOff>
    </xdr:from>
    <xdr:to>
      <xdr:col>10</xdr:col>
      <xdr:colOff>165100</xdr:colOff>
      <xdr:row>97</xdr:row>
      <xdr:rowOff>158082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149209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92973</xdr:rowOff>
    </xdr:from>
    <xdr:to>
      <xdr:col>6</xdr:col>
      <xdr:colOff>38100</xdr:colOff>
      <xdr:row>98</xdr:row>
      <xdr:rowOff>23123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10675</xdr:rowOff>
    </xdr:from>
    <xdr:to>
      <xdr:col>24</xdr:col>
      <xdr:colOff>114300</xdr:colOff>
      <xdr:row>96</xdr:row>
      <xdr:rowOff>112275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160552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170653</xdr:rowOff>
    </xdr:from>
    <xdr:to>
      <xdr:col>20</xdr:col>
      <xdr:colOff>38100</xdr:colOff>
      <xdr:row>96</xdr:row>
      <xdr:rowOff>100803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117330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44408</xdr:rowOff>
    </xdr:from>
    <xdr:to>
      <xdr:col>15</xdr:col>
      <xdr:colOff>101600</xdr:colOff>
      <xdr:row>95</xdr:row>
      <xdr:rowOff>146008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137135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2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35037</xdr:rowOff>
    </xdr:from>
    <xdr:to>
      <xdr:col>10</xdr:col>
      <xdr:colOff>165100</xdr:colOff>
      <xdr:row>97</xdr:row>
      <xdr:rowOff>136637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153164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58553</xdr:rowOff>
    </xdr:from>
    <xdr:to>
      <xdr:col>6</xdr:col>
      <xdr:colOff>38100</xdr:colOff>
      <xdr:row>97</xdr:row>
      <xdr:rowOff>160153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155288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5918"/>
          <a:ext cx="8382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112268</xdr:rowOff>
    </xdr:from>
    <xdr:to>
      <xdr:col>50</xdr:col>
      <xdr:colOff>114300</xdr:colOff>
      <xdr:row>38</xdr:row>
      <xdr:rowOff>15635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55918"/>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54900</xdr:rowOff>
    </xdr:from>
    <xdr:to>
      <xdr:col>45</xdr:col>
      <xdr:colOff>177800</xdr:colOff>
      <xdr:row>38</xdr:row>
      <xdr:rowOff>15635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69850"/>
          <a:ext cx="889000" cy="1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54900</xdr:rowOff>
    </xdr:from>
    <xdr:to>
      <xdr:col>41</xdr:col>
      <xdr:colOff>50800</xdr:colOff>
      <xdr:row>39</xdr:row>
      <xdr:rowOff>21971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69850"/>
          <a:ext cx="889000" cy="13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104488</xdr:rowOff>
    </xdr:from>
    <xdr:to>
      <xdr:col>55</xdr:col>
      <xdr:colOff>50800</xdr:colOff>
      <xdr:row>38</xdr:row>
      <xdr:rowOff>34638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82915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154195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136285</xdr:rowOff>
    </xdr:from>
    <xdr:to>
      <xdr:col>46</xdr:col>
      <xdr:colOff>38100</xdr:colOff>
      <xdr:row>38</xdr:row>
      <xdr:rowOff>66435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57562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4100</xdr:rowOff>
    </xdr:from>
    <xdr:to>
      <xdr:col>41</xdr:col>
      <xdr:colOff>101600</xdr:colOff>
      <xdr:row>31</xdr:row>
      <xdr:rowOff>105700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96827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142621</xdr:rowOff>
    </xdr:from>
    <xdr:to>
      <xdr:col>36</xdr:col>
      <xdr:colOff>165100</xdr:colOff>
      <xdr:row>39</xdr:row>
      <xdr:rowOff>72771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63898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130022</xdr:rowOff>
    </xdr:from>
    <xdr:to>
      <xdr:col>55</xdr:col>
      <xdr:colOff>0</xdr:colOff>
      <xdr:row>58</xdr:row>
      <xdr:rowOff>28949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02672"/>
          <a:ext cx="8382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130022</xdr:rowOff>
    </xdr:from>
    <xdr:to>
      <xdr:col>50</xdr:col>
      <xdr:colOff>114300</xdr:colOff>
      <xdr:row>58</xdr:row>
      <xdr:rowOff>9223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902672"/>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124863</xdr:rowOff>
    </xdr:from>
    <xdr:to>
      <xdr:col>45</xdr:col>
      <xdr:colOff>177800</xdr:colOff>
      <xdr:row>58</xdr:row>
      <xdr:rowOff>9223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54613"/>
          <a:ext cx="889000" cy="3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21677</xdr:rowOff>
    </xdr:from>
    <xdr:to>
      <xdr:col>41</xdr:col>
      <xdr:colOff>50800</xdr:colOff>
      <xdr:row>55</xdr:row>
      <xdr:rowOff>124863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279977"/>
          <a:ext cx="889000" cy="2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4438</xdr:rowOff>
    </xdr:from>
    <xdr:to>
      <xdr:col>41</xdr:col>
      <xdr:colOff>101600</xdr:colOff>
      <xdr:row>55</xdr:row>
      <xdr:rowOff>106038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122565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125868</xdr:rowOff>
    </xdr:from>
    <xdr:to>
      <xdr:col>36</xdr:col>
      <xdr:colOff>165100</xdr:colOff>
      <xdr:row>55</xdr:row>
      <xdr:rowOff>56018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47145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149599</xdr:rowOff>
    </xdr:from>
    <xdr:to>
      <xdr:col>55</xdr:col>
      <xdr:colOff>50800</xdr:colOff>
      <xdr:row>58</xdr:row>
      <xdr:rowOff>79749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64526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79222</xdr:rowOff>
    </xdr:from>
    <xdr:to>
      <xdr:col>50</xdr:col>
      <xdr:colOff>165100</xdr:colOff>
      <xdr:row>58</xdr:row>
      <xdr:rowOff>9372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129873</xdr:rowOff>
    </xdr:from>
    <xdr:to>
      <xdr:col>46</xdr:col>
      <xdr:colOff>38100</xdr:colOff>
      <xdr:row>58</xdr:row>
      <xdr:rowOff>60023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51150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74063</xdr:rowOff>
    </xdr:from>
    <xdr:to>
      <xdr:col>41</xdr:col>
      <xdr:colOff>101600</xdr:colOff>
      <xdr:row>56</xdr:row>
      <xdr:rowOff>4213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166790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142327</xdr:rowOff>
    </xdr:from>
    <xdr:to>
      <xdr:col>36</xdr:col>
      <xdr:colOff>165100</xdr:colOff>
      <xdr:row>54</xdr:row>
      <xdr:rowOff>72477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89004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19819</xdr:rowOff>
    </xdr:from>
    <xdr:to>
      <xdr:col>55</xdr:col>
      <xdr:colOff>0</xdr:colOff>
      <xdr:row>78</xdr:row>
      <xdr:rowOff>52584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92919"/>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19819</xdr:rowOff>
    </xdr:from>
    <xdr:to>
      <xdr:col>50</xdr:col>
      <xdr:colOff>114300</xdr:colOff>
      <xdr:row>78</xdr:row>
      <xdr:rowOff>54584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92919"/>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146901</xdr:rowOff>
    </xdr:from>
    <xdr:to>
      <xdr:col>45</xdr:col>
      <xdr:colOff>177800</xdr:colOff>
      <xdr:row>78</xdr:row>
      <xdr:rowOff>54584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662751"/>
          <a:ext cx="889000" cy="7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159969</xdr:rowOff>
    </xdr:from>
    <xdr:to>
      <xdr:col>41</xdr:col>
      <xdr:colOff>50800</xdr:colOff>
      <xdr:row>73</xdr:row>
      <xdr:rowOff>146901</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161469"/>
          <a:ext cx="889000" cy="5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1784</xdr:rowOff>
    </xdr:from>
    <xdr:to>
      <xdr:col>55</xdr:col>
      <xdr:colOff>50800</xdr:colOff>
      <xdr:row>78</xdr:row>
      <xdr:rowOff>103384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151661</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140469</xdr:rowOff>
    </xdr:from>
    <xdr:to>
      <xdr:col>50</xdr:col>
      <xdr:colOff>165100</xdr:colOff>
      <xdr:row>78</xdr:row>
      <xdr:rowOff>70619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61746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4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3784</xdr:rowOff>
    </xdr:from>
    <xdr:to>
      <xdr:col>46</xdr:col>
      <xdr:colOff>38100</xdr:colOff>
      <xdr:row>78</xdr:row>
      <xdr:rowOff>105384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96511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96101</xdr:rowOff>
    </xdr:from>
    <xdr:to>
      <xdr:col>41</xdr:col>
      <xdr:colOff>101600</xdr:colOff>
      <xdr:row>74</xdr:row>
      <xdr:rowOff>26251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42778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3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109169</xdr:rowOff>
    </xdr:from>
    <xdr:to>
      <xdr:col>36</xdr:col>
      <xdr:colOff>165100</xdr:colOff>
      <xdr:row>71</xdr:row>
      <xdr:rowOff>39319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55846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64364</xdr:rowOff>
    </xdr:from>
    <xdr:to>
      <xdr:col>55</xdr:col>
      <xdr:colOff>0</xdr:colOff>
      <xdr:row>98</xdr:row>
      <xdr:rowOff>116509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66464"/>
          <a:ext cx="838200" cy="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64364</xdr:rowOff>
    </xdr:from>
    <xdr:to>
      <xdr:col>50</xdr:col>
      <xdr:colOff>114300</xdr:colOff>
      <xdr:row>98</xdr:row>
      <xdr:rowOff>81966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664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81966</xdr:rowOff>
    </xdr:from>
    <xdr:to>
      <xdr:col>45</xdr:col>
      <xdr:colOff>177800</xdr:colOff>
      <xdr:row>98</xdr:row>
      <xdr:rowOff>97410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4066"/>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97410</xdr:rowOff>
    </xdr:from>
    <xdr:to>
      <xdr:col>41</xdr:col>
      <xdr:colOff>50800</xdr:colOff>
      <xdr:row>98</xdr:row>
      <xdr:rowOff>143611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9510"/>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61519</xdr:rowOff>
    </xdr:from>
    <xdr:to>
      <xdr:col>41</xdr:col>
      <xdr:colOff>101600</xdr:colOff>
      <xdr:row>96</xdr:row>
      <xdr:rowOff>163119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3848</xdr:rowOff>
    </xdr:from>
    <xdr:to>
      <xdr:col>36</xdr:col>
      <xdr:colOff>165100</xdr:colOff>
      <xdr:row>96</xdr:row>
      <xdr:rowOff>105448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65709</xdr:rowOff>
    </xdr:from>
    <xdr:to>
      <xdr:col>55</xdr:col>
      <xdr:colOff>50800</xdr:colOff>
      <xdr:row>98</xdr:row>
      <xdr:rowOff>167309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152086</xdr:rowOff>
    </xdr:from>
    <xdr:ext cx="469744"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13564</xdr:rowOff>
    </xdr:from>
    <xdr:to>
      <xdr:col>50</xdr:col>
      <xdr:colOff>165100</xdr:colOff>
      <xdr:row>98</xdr:row>
      <xdr:rowOff>115164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31166</xdr:rowOff>
    </xdr:from>
    <xdr:to>
      <xdr:col>46</xdr:col>
      <xdr:colOff>38100</xdr:colOff>
      <xdr:row>98</xdr:row>
      <xdr:rowOff>132766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123893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46610</xdr:rowOff>
    </xdr:from>
    <xdr:to>
      <xdr:col>41</xdr:col>
      <xdr:colOff>101600</xdr:colOff>
      <xdr:row>98</xdr:row>
      <xdr:rowOff>148210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139337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92811</xdr:rowOff>
    </xdr:from>
    <xdr:to>
      <xdr:col>36</xdr:col>
      <xdr:colOff>165100</xdr:colOff>
      <xdr:row>99</xdr:row>
      <xdr:rowOff>22961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14088</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129710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4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115098</xdr:rowOff>
    </xdr:from>
    <xdr:to>
      <xdr:col>72</xdr:col>
      <xdr:colOff>38100</xdr:colOff>
      <xdr:row>38</xdr:row>
      <xdr:rowOff>45248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61775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xdr:rowOff>
    </xdr:from>
    <xdr:to>
      <xdr:col>67</xdr:col>
      <xdr:colOff>101600</xdr:colOff>
      <xdr:row>38</xdr:row>
      <xdr:rowOff>108204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124731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78910</xdr:rowOff>
    </xdr:from>
    <xdr:to>
      <xdr:col>67</xdr:col>
      <xdr:colOff>101600</xdr:colOff>
      <xdr:row>39</xdr:row>
      <xdr:rowOff>9060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64328</xdr:rowOff>
    </xdr:from>
    <xdr:to>
      <xdr:col>85</xdr:col>
      <xdr:colOff>127000</xdr:colOff>
      <xdr:row>76</xdr:row>
      <xdr:rowOff>110897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94528"/>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110897</xdr:rowOff>
    </xdr:from>
    <xdr:to>
      <xdr:col>81</xdr:col>
      <xdr:colOff>50800</xdr:colOff>
      <xdr:row>76</xdr:row>
      <xdr:rowOff>122261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4109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122261</xdr:rowOff>
    </xdr:from>
    <xdr:to>
      <xdr:col>76</xdr:col>
      <xdr:colOff>114300</xdr:colOff>
      <xdr:row>76</xdr:row>
      <xdr:rowOff>139995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52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139995</xdr:rowOff>
    </xdr:from>
    <xdr:to>
      <xdr:col>71</xdr:col>
      <xdr:colOff>177800</xdr:colOff>
      <xdr:row>76</xdr:row>
      <xdr:rowOff>143979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0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19487</xdr:rowOff>
    </xdr:from>
    <xdr:to>
      <xdr:col>72</xdr:col>
      <xdr:colOff>38100</xdr:colOff>
      <xdr:row>75</xdr:row>
      <xdr:rowOff>121087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137614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36502</xdr:rowOff>
    </xdr:from>
    <xdr:to>
      <xdr:col>67</xdr:col>
      <xdr:colOff>101600</xdr:colOff>
      <xdr:row>75</xdr:row>
      <xdr:rowOff>138102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154629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13528</xdr:rowOff>
    </xdr:from>
    <xdr:to>
      <xdr:col>85</xdr:col>
      <xdr:colOff>177800</xdr:colOff>
      <xdr:row>76</xdr:row>
      <xdr:rowOff>115128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163405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60097</xdr:rowOff>
    </xdr:from>
    <xdr:to>
      <xdr:col>81</xdr:col>
      <xdr:colOff>101600</xdr:colOff>
      <xdr:row>76</xdr:row>
      <xdr:rowOff>161697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152824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71461</xdr:rowOff>
    </xdr:from>
    <xdr:to>
      <xdr:col>76</xdr:col>
      <xdr:colOff>165100</xdr:colOff>
      <xdr:row>77</xdr:row>
      <xdr:rowOff>1611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164188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89195</xdr:rowOff>
    </xdr:from>
    <xdr:to>
      <xdr:col>72</xdr:col>
      <xdr:colOff>38100</xdr:colOff>
      <xdr:row>77</xdr:row>
      <xdr:rowOff>19345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93179</xdr:rowOff>
    </xdr:from>
    <xdr:to>
      <xdr:col>67</xdr:col>
      <xdr:colOff>101600</xdr:colOff>
      <xdr:row>77</xdr:row>
      <xdr:rowOff>23329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71010</xdr:rowOff>
    </xdr:from>
    <xdr:to>
      <xdr:col>85</xdr:col>
      <xdr:colOff>127000</xdr:colOff>
      <xdr:row>98</xdr:row>
      <xdr:rowOff>120360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73110"/>
          <a:ext cx="838200" cy="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26186</xdr:rowOff>
    </xdr:from>
    <xdr:to>
      <xdr:col>81</xdr:col>
      <xdr:colOff>50800</xdr:colOff>
      <xdr:row>98</xdr:row>
      <xdr:rowOff>71010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8286"/>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26186</xdr:rowOff>
    </xdr:from>
    <xdr:to>
      <xdr:col>76</xdr:col>
      <xdr:colOff>114300</xdr:colOff>
      <xdr:row>98</xdr:row>
      <xdr:rowOff>125682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8286"/>
          <a:ext cx="8890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86254</xdr:rowOff>
    </xdr:from>
    <xdr:to>
      <xdr:col>71</xdr:col>
      <xdr:colOff>177800</xdr:colOff>
      <xdr:row>98</xdr:row>
      <xdr:rowOff>125682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8354"/>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101254</xdr:rowOff>
    </xdr:from>
    <xdr:to>
      <xdr:col>72</xdr:col>
      <xdr:colOff>38100</xdr:colOff>
      <xdr:row>98</xdr:row>
      <xdr:rowOff>31404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47931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171177</xdr:rowOff>
    </xdr:from>
    <xdr:to>
      <xdr:col>67</xdr:col>
      <xdr:colOff>101600</xdr:colOff>
      <xdr:row>98</xdr:row>
      <xdr:rowOff>101327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117854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69560</xdr:rowOff>
    </xdr:from>
    <xdr:to>
      <xdr:col>85</xdr:col>
      <xdr:colOff>177800</xdr:colOff>
      <xdr:row>98</xdr:row>
      <xdr:rowOff>171160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155937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20210</xdr:rowOff>
    </xdr:from>
    <xdr:to>
      <xdr:col>81</xdr:col>
      <xdr:colOff>101600</xdr:colOff>
      <xdr:row>98</xdr:row>
      <xdr:rowOff>121810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112937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1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146836</xdr:rowOff>
    </xdr:from>
    <xdr:to>
      <xdr:col>76</xdr:col>
      <xdr:colOff>165100</xdr:colOff>
      <xdr:row>98</xdr:row>
      <xdr:rowOff>76986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74882</xdr:rowOff>
    </xdr:from>
    <xdr:to>
      <xdr:col>72</xdr:col>
      <xdr:colOff>38100</xdr:colOff>
      <xdr:row>99</xdr:row>
      <xdr:rowOff>5032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167609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35454</xdr:rowOff>
    </xdr:from>
    <xdr:to>
      <xdr:col>67</xdr:col>
      <xdr:colOff>101600</xdr:colOff>
      <xdr:row>98</xdr:row>
      <xdr:rowOff>137054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128181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33096</xdr:rowOff>
    </xdr:from>
    <xdr:to>
      <xdr:col>116</xdr:col>
      <xdr:colOff>63500</xdr:colOff>
      <xdr:row>59</xdr:row>
      <xdr:rowOff>34354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8646"/>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31991</xdr:rowOff>
    </xdr:from>
    <xdr:to>
      <xdr:col>111</xdr:col>
      <xdr:colOff>177800</xdr:colOff>
      <xdr:row>59</xdr:row>
      <xdr:rowOff>33096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754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31991</xdr:rowOff>
    </xdr:from>
    <xdr:to>
      <xdr:col>107</xdr:col>
      <xdr:colOff>50800</xdr:colOff>
      <xdr:row>59</xdr:row>
      <xdr:rowOff>33286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754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33286</xdr:rowOff>
    </xdr:from>
    <xdr:to>
      <xdr:col>102</xdr:col>
      <xdr:colOff>114300</xdr:colOff>
      <xdr:row>59</xdr:row>
      <xdr:rowOff>33401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88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22471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67048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153746</xdr:rowOff>
    </xdr:from>
    <xdr:to>
      <xdr:col>112</xdr:col>
      <xdr:colOff>38100</xdr:colOff>
      <xdr:row>59</xdr:row>
      <xdr:rowOff>83896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75023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152641</xdr:rowOff>
    </xdr:from>
    <xdr:to>
      <xdr:col>107</xdr:col>
      <xdr:colOff>101600</xdr:colOff>
      <xdr:row>59</xdr:row>
      <xdr:rowOff>82791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73918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153936</xdr:rowOff>
    </xdr:from>
    <xdr:to>
      <xdr:col>102</xdr:col>
      <xdr:colOff>165100</xdr:colOff>
      <xdr:row>59</xdr:row>
      <xdr:rowOff>84086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75213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154051</xdr:rowOff>
    </xdr:from>
    <xdr:to>
      <xdr:col>98</xdr:col>
      <xdr:colOff>38100</xdr:colOff>
      <xdr:row>59</xdr:row>
      <xdr:rowOff>84201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75328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7707</xdr:rowOff>
    </xdr:from>
    <xdr:to>
      <xdr:col>116</xdr:col>
      <xdr:colOff>63500</xdr:colOff>
      <xdr:row>77</xdr:row>
      <xdr:rowOff>18267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9357"/>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18267</xdr:rowOff>
    </xdr:from>
    <xdr:to>
      <xdr:col>111</xdr:col>
      <xdr:colOff>177800</xdr:colOff>
      <xdr:row>77</xdr:row>
      <xdr:rowOff>29835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19917"/>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29835</xdr:rowOff>
    </xdr:from>
    <xdr:to>
      <xdr:col>107</xdr:col>
      <xdr:colOff>50800</xdr:colOff>
      <xdr:row>77</xdr:row>
      <xdr:rowOff>51575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1485"/>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37516</xdr:rowOff>
    </xdr:from>
    <xdr:to>
      <xdr:col>102</xdr:col>
      <xdr:colOff>114300</xdr:colOff>
      <xdr:row>77</xdr:row>
      <xdr:rowOff>51575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67716"/>
          <a:ext cx="8890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62314</xdr:rowOff>
    </xdr:from>
    <xdr:to>
      <xdr:col>102</xdr:col>
      <xdr:colOff>165100</xdr:colOff>
      <xdr:row>76</xdr:row>
      <xdr:rowOff>163914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8991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165824</xdr:rowOff>
    </xdr:from>
    <xdr:to>
      <xdr:col>98</xdr:col>
      <xdr:colOff>38100</xdr:colOff>
      <xdr:row>75</xdr:row>
      <xdr:rowOff>95974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112501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128357</xdr:rowOff>
    </xdr:from>
    <xdr:to>
      <xdr:col>116</xdr:col>
      <xdr:colOff>114300</xdr:colOff>
      <xdr:row>77</xdr:row>
      <xdr:rowOff>58507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106784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138917</xdr:rowOff>
    </xdr:from>
    <xdr:to>
      <xdr:col>112</xdr:col>
      <xdr:colOff>38100</xdr:colOff>
      <xdr:row>77</xdr:row>
      <xdr:rowOff>69067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60194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150485</xdr:rowOff>
    </xdr:from>
    <xdr:to>
      <xdr:col>107</xdr:col>
      <xdr:colOff>101600</xdr:colOff>
      <xdr:row>77</xdr:row>
      <xdr:rowOff>80635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71762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775</xdr:rowOff>
    </xdr:from>
    <xdr:to>
      <xdr:col>102</xdr:col>
      <xdr:colOff>165100</xdr:colOff>
      <xdr:row>77</xdr:row>
      <xdr:rowOff>102375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93502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158166</xdr:rowOff>
    </xdr:from>
    <xdr:to>
      <xdr:col>98</xdr:col>
      <xdr:colOff>38100</xdr:colOff>
      <xdr:row>76</xdr:row>
      <xdr:rowOff>88316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79443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370,326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61,524</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101,475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円減少し、類似団体平均を下回った。減少した要因としては、子育て応援給付金の給付対象者数の減等が挙げられる。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33,616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2,852</a:t>
          </a:r>
          <a:r>
            <a:rPr kumimoji="1" lang="ja-JP" altLang="en-US" sz="1300">
              <a:latin typeface="ＭＳ Ｐゴシック" panose="020B0600070205080204" pitchFamily="50" charset="-128"/>
              <a:ea typeface="ＭＳ Ｐゴシック" panose="020B0600070205080204" pitchFamily="50" charset="-128"/>
            </a:rPr>
            <a:t>円増加しているものの、類似団体平均を下回っている。増加した要因としては、市庁舎建設事業の元金償還が本格的に開始したことが挙げられる。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2,115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5,397</a:t>
          </a:r>
          <a:r>
            <a:rPr kumimoji="1" lang="ja-JP" altLang="en-US" sz="1300">
              <a:latin typeface="ＭＳ Ｐゴシック" panose="020B0600070205080204" pitchFamily="50" charset="-128"/>
              <a:ea typeface="ＭＳ Ｐゴシック" panose="020B0600070205080204" pitchFamily="50" charset="-128"/>
            </a:rPr>
            <a:t>円減少している。財政調整基金や学校建設事業基金への積立額が減少したことが主な要因である。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10313</xdr:rowOff>
    </xdr:from>
    <xdr:to>
      <xdr:col>24</xdr:col>
      <xdr:colOff>63500</xdr:colOff>
      <xdr:row>34</xdr:row>
      <xdr:rowOff>58775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9613"/>
          <a:ext cx="8382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58775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144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54204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1441"/>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54204</xdr:rowOff>
    </xdr:from>
    <xdr:to>
      <xdr:col>10</xdr:col>
      <xdr:colOff>114300</xdr:colOff>
      <xdr:row>34</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35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33122</xdr:rowOff>
    </xdr:from>
    <xdr:to>
      <xdr:col>10</xdr:col>
      <xdr:colOff>165100</xdr:colOff>
      <xdr:row>34</xdr:row>
      <xdr:rowOff>134722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125849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130963</xdr:rowOff>
    </xdr:from>
    <xdr:to>
      <xdr:col>24</xdr:col>
      <xdr:colOff>114300</xdr:colOff>
      <xdr:row>34</xdr:row>
      <xdr:rowOff>61113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153840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xdr:rowOff>
    </xdr:from>
    <xdr:to>
      <xdr:col>20</xdr:col>
      <xdr:colOff>38100</xdr:colOff>
      <xdr:row>34</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126102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132791</xdr:rowOff>
    </xdr:from>
    <xdr:to>
      <xdr:col>15</xdr:col>
      <xdr:colOff>101600</xdr:colOff>
      <xdr:row>34</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3404</xdr:rowOff>
    </xdr:from>
    <xdr:to>
      <xdr:col>10</xdr:col>
      <xdr:colOff>165100</xdr:colOff>
      <xdr:row>34</xdr:row>
      <xdr:rowOff>105004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87986</xdr:rowOff>
    </xdr:from>
    <xdr:to>
      <xdr:col>6</xdr:col>
      <xdr:colOff>38100</xdr:colOff>
      <xdr:row>35</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79693</xdr:rowOff>
    </xdr:from>
    <xdr:to>
      <xdr:col>24</xdr:col>
      <xdr:colOff>63500</xdr:colOff>
      <xdr:row>57</xdr:row>
      <xdr:rowOff>105378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52343"/>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68537</xdr:rowOff>
    </xdr:from>
    <xdr:to>
      <xdr:col>19</xdr:col>
      <xdr:colOff>177800</xdr:colOff>
      <xdr:row>57</xdr:row>
      <xdr:rowOff>79693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4118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167813</xdr:rowOff>
    </xdr:from>
    <xdr:to>
      <xdr:col>15</xdr:col>
      <xdr:colOff>50800</xdr:colOff>
      <xdr:row>57</xdr:row>
      <xdr:rowOff>68537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54663"/>
          <a:ext cx="889000" cy="58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167813</xdr:rowOff>
    </xdr:from>
    <xdr:to>
      <xdr:col>10</xdr:col>
      <xdr:colOff>114300</xdr:colOff>
      <xdr:row>56</xdr:row>
      <xdr:rowOff>30759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54663"/>
          <a:ext cx="889000" cy="3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72416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54578</xdr:rowOff>
    </xdr:from>
    <xdr:to>
      <xdr:col>24</xdr:col>
      <xdr:colOff>114300</xdr:colOff>
      <xdr:row>57</xdr:row>
      <xdr:rowOff>156178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140955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28893</xdr:rowOff>
    </xdr:from>
    <xdr:to>
      <xdr:col>20</xdr:col>
      <xdr:colOff>38100</xdr:colOff>
      <xdr:row>57</xdr:row>
      <xdr:rowOff>130493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121620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17737</xdr:rowOff>
    </xdr:from>
    <xdr:to>
      <xdr:col>15</xdr:col>
      <xdr:colOff>101600</xdr:colOff>
      <xdr:row>57</xdr:row>
      <xdr:rowOff>119337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110464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117013</xdr:rowOff>
    </xdr:from>
    <xdr:to>
      <xdr:col>10</xdr:col>
      <xdr:colOff>165100</xdr:colOff>
      <xdr:row>54</xdr:row>
      <xdr:rowOff>47163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63690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7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151409</xdr:rowOff>
    </xdr:from>
    <xdr:to>
      <xdr:col>6</xdr:col>
      <xdr:colOff>38100</xdr:colOff>
      <xdr:row>56</xdr:row>
      <xdr:rowOff>81559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105998</xdr:rowOff>
    </xdr:from>
    <xdr:to>
      <xdr:col>24</xdr:col>
      <xdr:colOff>63500</xdr:colOff>
      <xdr:row>77</xdr:row>
      <xdr:rowOff>116317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7648"/>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42109</xdr:rowOff>
    </xdr:from>
    <xdr:to>
      <xdr:col>19</xdr:col>
      <xdr:colOff>177800</xdr:colOff>
      <xdr:row>77</xdr:row>
      <xdr:rowOff>116317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3759"/>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42109</xdr:rowOff>
    </xdr:from>
    <xdr:to>
      <xdr:col>15</xdr:col>
      <xdr:colOff>50800</xdr:colOff>
      <xdr:row>78</xdr:row>
      <xdr:rowOff>159142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3759"/>
          <a:ext cx="889000" cy="28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159142</xdr:rowOff>
    </xdr:from>
    <xdr:to>
      <xdr:col>10</xdr:col>
      <xdr:colOff>114300</xdr:colOff>
      <xdr:row>79</xdr:row>
      <xdr:rowOff>18641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32242"/>
          <a:ext cx="8890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96303</xdr:rowOff>
    </xdr:from>
    <xdr:to>
      <xdr:col>10</xdr:col>
      <xdr:colOff>165100</xdr:colOff>
      <xdr:row>77</xdr:row>
      <xdr:rowOff>26453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42980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47186</xdr:rowOff>
    </xdr:from>
    <xdr:to>
      <xdr:col>6</xdr:col>
      <xdr:colOff>38100</xdr:colOff>
      <xdr:row>77</xdr:row>
      <xdr:rowOff>148786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55198</xdr:rowOff>
    </xdr:from>
    <xdr:to>
      <xdr:col>24</xdr:col>
      <xdr:colOff>114300</xdr:colOff>
      <xdr:row>77</xdr:row>
      <xdr:rowOff>156798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33625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65517</xdr:rowOff>
    </xdr:from>
    <xdr:to>
      <xdr:col>20</xdr:col>
      <xdr:colOff>38100</xdr:colOff>
      <xdr:row>77</xdr:row>
      <xdr:rowOff>167117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158244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162759</xdr:rowOff>
    </xdr:from>
    <xdr:to>
      <xdr:col>15</xdr:col>
      <xdr:colOff>101600</xdr:colOff>
      <xdr:row>77</xdr:row>
      <xdr:rowOff>92909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84036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108342</xdr:rowOff>
    </xdr:from>
    <xdr:to>
      <xdr:col>10</xdr:col>
      <xdr:colOff>165100</xdr:colOff>
      <xdr:row>79</xdr:row>
      <xdr:rowOff>38492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29619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139291</xdr:rowOff>
    </xdr:from>
    <xdr:to>
      <xdr:col>6</xdr:col>
      <xdr:colOff>38100</xdr:colOff>
      <xdr:row>79</xdr:row>
      <xdr:rowOff>69441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60568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141529</xdr:rowOff>
    </xdr:from>
    <xdr:to>
      <xdr:col>24</xdr:col>
      <xdr:colOff>63500</xdr:colOff>
      <xdr:row>98</xdr:row>
      <xdr:rowOff>58489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72179"/>
          <a:ext cx="838200" cy="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141529</xdr:rowOff>
    </xdr:from>
    <xdr:to>
      <xdr:col>19</xdr:col>
      <xdr:colOff>177800</xdr:colOff>
      <xdr:row>98</xdr:row>
      <xdr:rowOff>89027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2179"/>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59423</xdr:rowOff>
    </xdr:from>
    <xdr:to>
      <xdr:col>15</xdr:col>
      <xdr:colOff>50800</xdr:colOff>
      <xdr:row>98</xdr:row>
      <xdr:rowOff>89027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1523"/>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59423</xdr:rowOff>
    </xdr:from>
    <xdr:to>
      <xdr:col>10</xdr:col>
      <xdr:colOff>114300</xdr:colOff>
      <xdr:row>99</xdr:row>
      <xdr:rowOff>50070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1523"/>
          <a:ext cx="889000" cy="1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25100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7689</xdr:rowOff>
    </xdr:from>
    <xdr:to>
      <xdr:col>24</xdr:col>
      <xdr:colOff>114300</xdr:colOff>
      <xdr:row>98</xdr:row>
      <xdr:rowOff>109289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94066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90729</xdr:rowOff>
    </xdr:from>
    <xdr:to>
      <xdr:col>20</xdr:col>
      <xdr:colOff>38100</xdr:colOff>
      <xdr:row>98</xdr:row>
      <xdr:rowOff>20879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38227</xdr:rowOff>
    </xdr:from>
    <xdr:to>
      <xdr:col>15</xdr:col>
      <xdr:colOff>101600</xdr:colOff>
      <xdr:row>98</xdr:row>
      <xdr:rowOff>139827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8623</xdr:rowOff>
    </xdr:from>
    <xdr:to>
      <xdr:col>10</xdr:col>
      <xdr:colOff>165100</xdr:colOff>
      <xdr:row>98</xdr:row>
      <xdr:rowOff>110223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170720</xdr:rowOff>
    </xdr:from>
    <xdr:to>
      <xdr:col>6</xdr:col>
      <xdr:colOff>38100</xdr:colOff>
      <xdr:row>99</xdr:row>
      <xdr:rowOff>100870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138511</xdr:rowOff>
    </xdr:from>
    <xdr:to>
      <xdr:col>55</xdr:col>
      <xdr:colOff>0</xdr:colOff>
      <xdr:row>38</xdr:row>
      <xdr:rowOff>138602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61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138602</xdr:rowOff>
    </xdr:from>
    <xdr:to>
      <xdr:col>50</xdr:col>
      <xdr:colOff>114300</xdr:colOff>
      <xdr:row>38</xdr:row>
      <xdr:rowOff>138694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37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136774</xdr:rowOff>
    </xdr:from>
    <xdr:to>
      <xdr:col>45</xdr:col>
      <xdr:colOff>177800</xdr:colOff>
      <xdr:row>38</xdr:row>
      <xdr:rowOff>138694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187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136774</xdr:rowOff>
    </xdr:from>
    <xdr:to>
      <xdr:col>41</xdr:col>
      <xdr:colOff>50800</xdr:colOff>
      <xdr:row>38</xdr:row>
      <xdr:rowOff>137231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1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53239</xdr:rowOff>
    </xdr:from>
    <xdr:to>
      <xdr:col>41</xdr:col>
      <xdr:colOff>101600</xdr:colOff>
      <xdr:row>38</xdr:row>
      <xdr:rowOff>154839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171365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53513</xdr:rowOff>
    </xdr:from>
    <xdr:to>
      <xdr:col>36</xdr:col>
      <xdr:colOff>165100</xdr:colOff>
      <xdr:row>38</xdr:row>
      <xdr:rowOff>155113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6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87711</xdr:rowOff>
    </xdr:from>
    <xdr:to>
      <xdr:col>55</xdr:col>
      <xdr:colOff>50800</xdr:colOff>
      <xdr:row>39</xdr:row>
      <xdr:rowOff>17861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2638</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87894</xdr:rowOff>
    </xdr:from>
    <xdr:to>
      <xdr:col>46</xdr:col>
      <xdr:colOff>38100</xdr:colOff>
      <xdr:row>39</xdr:row>
      <xdr:rowOff>18044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9171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85974</xdr:rowOff>
    </xdr:from>
    <xdr:to>
      <xdr:col>41</xdr:col>
      <xdr:colOff>101600</xdr:colOff>
      <xdr:row>39</xdr:row>
      <xdr:rowOff>16124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7251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86431</xdr:rowOff>
    </xdr:from>
    <xdr:to>
      <xdr:col>36</xdr:col>
      <xdr:colOff>165100</xdr:colOff>
      <xdr:row>39</xdr:row>
      <xdr:rowOff>16581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7708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84899</xdr:rowOff>
    </xdr:from>
    <xdr:to>
      <xdr:col>55</xdr:col>
      <xdr:colOff>0</xdr:colOff>
      <xdr:row>58</xdr:row>
      <xdr:rowOff>93472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28999"/>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84899</xdr:rowOff>
    </xdr:from>
    <xdr:to>
      <xdr:col>50</xdr:col>
      <xdr:colOff>114300</xdr:colOff>
      <xdr:row>58</xdr:row>
      <xdr:rowOff>90271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2899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90271</xdr:rowOff>
    </xdr:from>
    <xdr:to>
      <xdr:col>45</xdr:col>
      <xdr:colOff>177800</xdr:colOff>
      <xdr:row>58</xdr:row>
      <xdr:rowOff>99911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437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99847</xdr:rowOff>
    </xdr:from>
    <xdr:to>
      <xdr:col>41</xdr:col>
      <xdr:colOff>50800</xdr:colOff>
      <xdr:row>58</xdr:row>
      <xdr:rowOff>99911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43947"/>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55588</xdr:rowOff>
    </xdr:from>
    <xdr:to>
      <xdr:col>41</xdr:col>
      <xdr:colOff>101600</xdr:colOff>
      <xdr:row>57</xdr:row>
      <xdr:rowOff>157188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2265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67881</xdr:rowOff>
    </xdr:from>
    <xdr:to>
      <xdr:col>36</xdr:col>
      <xdr:colOff>165100</xdr:colOff>
      <xdr:row>57</xdr:row>
      <xdr:rowOff>169481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42672</xdr:rowOff>
    </xdr:from>
    <xdr:to>
      <xdr:col>55</xdr:col>
      <xdr:colOff>50800</xdr:colOff>
      <xdr:row>58</xdr:row>
      <xdr:rowOff>144272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34099</xdr:rowOff>
    </xdr:from>
    <xdr:to>
      <xdr:col>50</xdr:col>
      <xdr:colOff>165100</xdr:colOff>
      <xdr:row>58</xdr:row>
      <xdr:rowOff>135699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126826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39471</xdr:rowOff>
    </xdr:from>
    <xdr:to>
      <xdr:col>46</xdr:col>
      <xdr:colOff>38100</xdr:colOff>
      <xdr:row>58</xdr:row>
      <xdr:rowOff>141071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132198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49111</xdr:rowOff>
    </xdr:from>
    <xdr:to>
      <xdr:col>41</xdr:col>
      <xdr:colOff>101600</xdr:colOff>
      <xdr:row>58</xdr:row>
      <xdr:rowOff>150711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141838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49047</xdr:rowOff>
    </xdr:from>
    <xdr:to>
      <xdr:col>36</xdr:col>
      <xdr:colOff>165100</xdr:colOff>
      <xdr:row>58</xdr:row>
      <xdr:rowOff>150647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141774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40639</xdr:rowOff>
    </xdr:from>
    <xdr:to>
      <xdr:col>55</xdr:col>
      <xdr:colOff>0</xdr:colOff>
      <xdr:row>78</xdr:row>
      <xdr:rowOff>103391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3739"/>
          <a:ext cx="838200" cy="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14179</xdr:rowOff>
    </xdr:from>
    <xdr:to>
      <xdr:col>50</xdr:col>
      <xdr:colOff>114300</xdr:colOff>
      <xdr:row>78</xdr:row>
      <xdr:rowOff>40639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87279"/>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14179</xdr:rowOff>
    </xdr:from>
    <xdr:to>
      <xdr:col>45</xdr:col>
      <xdr:colOff>177800</xdr:colOff>
      <xdr:row>78</xdr:row>
      <xdr:rowOff>41497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727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41497</xdr:rowOff>
    </xdr:from>
    <xdr:to>
      <xdr:col>41</xdr:col>
      <xdr:colOff>50800</xdr:colOff>
      <xdr:row>78</xdr:row>
      <xdr:rowOff>129012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459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1175</xdr:rowOff>
    </xdr:from>
    <xdr:to>
      <xdr:col>41</xdr:col>
      <xdr:colOff>101600</xdr:colOff>
      <xdr:row>77</xdr:row>
      <xdr:rowOff>102775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150337</xdr:rowOff>
    </xdr:from>
    <xdr:to>
      <xdr:col>36</xdr:col>
      <xdr:colOff>165100</xdr:colOff>
      <xdr:row>78</xdr:row>
      <xdr:rowOff>80487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97014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52591</xdr:rowOff>
    </xdr:from>
    <xdr:to>
      <xdr:col>55</xdr:col>
      <xdr:colOff>50800</xdr:colOff>
      <xdr:row>78</xdr:row>
      <xdr:rowOff>154191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138968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161289</xdr:rowOff>
    </xdr:from>
    <xdr:to>
      <xdr:col>50</xdr:col>
      <xdr:colOff>165100</xdr:colOff>
      <xdr:row>78</xdr:row>
      <xdr:rowOff>91439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82566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134829</xdr:rowOff>
    </xdr:from>
    <xdr:to>
      <xdr:col>46</xdr:col>
      <xdr:colOff>38100</xdr:colOff>
      <xdr:row>78</xdr:row>
      <xdr:rowOff>64979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162147</xdr:rowOff>
    </xdr:from>
    <xdr:to>
      <xdr:col>41</xdr:col>
      <xdr:colOff>101600</xdr:colOff>
      <xdr:row>78</xdr:row>
      <xdr:rowOff>92297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78212</xdr:rowOff>
    </xdr:from>
    <xdr:to>
      <xdr:col>36</xdr:col>
      <xdr:colOff>165100</xdr:colOff>
      <xdr:row>79</xdr:row>
      <xdr:rowOff>8362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170939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128254</xdr:rowOff>
    </xdr:from>
    <xdr:to>
      <xdr:col>55</xdr:col>
      <xdr:colOff>0</xdr:colOff>
      <xdr:row>98</xdr:row>
      <xdr:rowOff>52735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8904"/>
          <a:ext cx="838200" cy="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128254</xdr:rowOff>
    </xdr:from>
    <xdr:to>
      <xdr:col>50</xdr:col>
      <xdr:colOff>114300</xdr:colOff>
      <xdr:row>98</xdr:row>
      <xdr:rowOff>27017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890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27017</xdr:rowOff>
    </xdr:from>
    <xdr:to>
      <xdr:col>45</xdr:col>
      <xdr:colOff>177800</xdr:colOff>
      <xdr:row>98</xdr:row>
      <xdr:rowOff>115027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911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111403</xdr:rowOff>
    </xdr:from>
    <xdr:to>
      <xdr:col>41</xdr:col>
      <xdr:colOff>50800</xdr:colOff>
      <xdr:row>98</xdr:row>
      <xdr:rowOff>115027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13503"/>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4040</xdr:rowOff>
    </xdr:from>
    <xdr:to>
      <xdr:col>41</xdr:col>
      <xdr:colOff>101600</xdr:colOff>
      <xdr:row>97</xdr:row>
      <xdr:rowOff>105640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25284</xdr:rowOff>
    </xdr:from>
    <xdr:to>
      <xdr:col>36</xdr:col>
      <xdr:colOff>165100</xdr:colOff>
      <xdr:row>97</xdr:row>
      <xdr:rowOff>126884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5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143411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1935</xdr:rowOff>
    </xdr:from>
    <xdr:to>
      <xdr:col>55</xdr:col>
      <xdr:colOff>50800</xdr:colOff>
      <xdr:row>98</xdr:row>
      <xdr:rowOff>103535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151812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77454</xdr:rowOff>
    </xdr:from>
    <xdr:to>
      <xdr:col>50</xdr:col>
      <xdr:colOff>165100</xdr:colOff>
      <xdr:row>98</xdr:row>
      <xdr:rowOff>7604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147667</xdr:rowOff>
    </xdr:from>
    <xdr:to>
      <xdr:col>46</xdr:col>
      <xdr:colOff>38100</xdr:colOff>
      <xdr:row>98</xdr:row>
      <xdr:rowOff>77817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68944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64227</xdr:rowOff>
    </xdr:from>
    <xdr:to>
      <xdr:col>41</xdr:col>
      <xdr:colOff>101600</xdr:colOff>
      <xdr:row>98</xdr:row>
      <xdr:rowOff>165827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156954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60603</xdr:rowOff>
    </xdr:from>
    <xdr:to>
      <xdr:col>36</xdr:col>
      <xdr:colOff>165100</xdr:colOff>
      <xdr:row>98</xdr:row>
      <xdr:rowOff>162203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153330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2266</xdr:rowOff>
    </xdr:from>
    <xdr:to>
      <xdr:col>85</xdr:col>
      <xdr:colOff>127000</xdr:colOff>
      <xdr:row>37</xdr:row>
      <xdr:rowOff>6609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591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2266</xdr:rowOff>
    </xdr:from>
    <xdr:to>
      <xdr:col>81</xdr:col>
      <xdr:colOff>50800</xdr:colOff>
      <xdr:row>37</xdr:row>
      <xdr:rowOff>77750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5916"/>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39939</xdr:rowOff>
    </xdr:from>
    <xdr:to>
      <xdr:col>76</xdr:col>
      <xdr:colOff>114300</xdr:colOff>
      <xdr:row>37</xdr:row>
      <xdr:rowOff>77750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3589"/>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39939</xdr:rowOff>
    </xdr:from>
    <xdr:to>
      <xdr:col>71</xdr:col>
      <xdr:colOff>177800</xdr:colOff>
      <xdr:row>37</xdr:row>
      <xdr:rowOff>142306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358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154737</xdr:rowOff>
    </xdr:from>
    <xdr:to>
      <xdr:col>72</xdr:col>
      <xdr:colOff>38100</xdr:colOff>
      <xdr:row>35</xdr:row>
      <xdr:rowOff>84887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101414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124104</xdr:rowOff>
    </xdr:from>
    <xdr:to>
      <xdr:col>67</xdr:col>
      <xdr:colOff>101600</xdr:colOff>
      <xdr:row>36</xdr:row>
      <xdr:rowOff>54254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70781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127259</xdr:rowOff>
    </xdr:from>
    <xdr:to>
      <xdr:col>85</xdr:col>
      <xdr:colOff>177800</xdr:colOff>
      <xdr:row>37</xdr:row>
      <xdr:rowOff>57409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105686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122916</xdr:rowOff>
    </xdr:from>
    <xdr:to>
      <xdr:col>81</xdr:col>
      <xdr:colOff>101600</xdr:colOff>
      <xdr:row>37</xdr:row>
      <xdr:rowOff>53066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69593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26950</xdr:rowOff>
    </xdr:from>
    <xdr:to>
      <xdr:col>76</xdr:col>
      <xdr:colOff>165100</xdr:colOff>
      <xdr:row>37</xdr:row>
      <xdr:rowOff>128550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160589</xdr:rowOff>
    </xdr:from>
    <xdr:to>
      <xdr:col>72</xdr:col>
      <xdr:colOff>38100</xdr:colOff>
      <xdr:row>37</xdr:row>
      <xdr:rowOff>90739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91506</xdr:rowOff>
    </xdr:from>
    <xdr:to>
      <xdr:col>67</xdr:col>
      <xdr:colOff>101600</xdr:colOff>
      <xdr:row>38</xdr:row>
      <xdr:rowOff>21656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47422</xdr:rowOff>
    </xdr:from>
    <xdr:to>
      <xdr:col>85</xdr:col>
      <xdr:colOff>127000</xdr:colOff>
      <xdr:row>58</xdr:row>
      <xdr:rowOff>59284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1522"/>
          <a:ext cx="8382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59284</xdr:rowOff>
    </xdr:from>
    <xdr:to>
      <xdr:col>81</xdr:col>
      <xdr:colOff>50800</xdr:colOff>
      <xdr:row>58</xdr:row>
      <xdr:rowOff>75527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03384"/>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126708</xdr:rowOff>
    </xdr:from>
    <xdr:to>
      <xdr:col>76</xdr:col>
      <xdr:colOff>114300</xdr:colOff>
      <xdr:row>58</xdr:row>
      <xdr:rowOff>75527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99358"/>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126708</xdr:rowOff>
    </xdr:from>
    <xdr:to>
      <xdr:col>71</xdr:col>
      <xdr:colOff>177800</xdr:colOff>
      <xdr:row>58</xdr:row>
      <xdr:rowOff>2463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9358"/>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64173</xdr:rowOff>
    </xdr:from>
    <xdr:to>
      <xdr:col>72</xdr:col>
      <xdr:colOff>38100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64364</xdr:rowOff>
    </xdr:from>
    <xdr:to>
      <xdr:col>67</xdr:col>
      <xdr:colOff>101600</xdr:colOff>
      <xdr:row>56</xdr:row>
      <xdr:rowOff>165964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168072</xdr:rowOff>
    </xdr:from>
    <xdr:to>
      <xdr:col>85</xdr:col>
      <xdr:colOff>177800</xdr:colOff>
      <xdr:row>58</xdr:row>
      <xdr:rowOff>98222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146499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8484</xdr:rowOff>
    </xdr:from>
    <xdr:to>
      <xdr:col>81</xdr:col>
      <xdr:colOff>101600</xdr:colOff>
      <xdr:row>58</xdr:row>
      <xdr:rowOff>110084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101211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24727</xdr:rowOff>
    </xdr:from>
    <xdr:to>
      <xdr:col>76</xdr:col>
      <xdr:colOff>165100</xdr:colOff>
      <xdr:row>58</xdr:row>
      <xdr:rowOff>126327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117454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75908</xdr:rowOff>
    </xdr:from>
    <xdr:to>
      <xdr:col>72</xdr:col>
      <xdr:colOff>38100</xdr:colOff>
      <xdr:row>58</xdr:row>
      <xdr:rowOff>6058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168635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123113</xdr:rowOff>
    </xdr:from>
    <xdr:to>
      <xdr:col>67</xdr:col>
      <xdr:colOff>101600</xdr:colOff>
      <xdr:row>58</xdr:row>
      <xdr:rowOff>53263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129710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2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115097</xdr:rowOff>
    </xdr:from>
    <xdr:to>
      <xdr:col>72</xdr:col>
      <xdr:colOff>38100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6604</xdr:rowOff>
    </xdr:from>
    <xdr:to>
      <xdr:col>67</xdr:col>
      <xdr:colOff>101600</xdr:colOff>
      <xdr:row>78</xdr:row>
      <xdr:rowOff>108204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124731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78910</xdr:rowOff>
    </xdr:from>
    <xdr:to>
      <xdr:col>67</xdr:col>
      <xdr:colOff>101600</xdr:colOff>
      <xdr:row>79</xdr:row>
      <xdr:rowOff>9060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64328</xdr:rowOff>
    </xdr:from>
    <xdr:to>
      <xdr:col>85</xdr:col>
      <xdr:colOff>127000</xdr:colOff>
      <xdr:row>96</xdr:row>
      <xdr:rowOff>110897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23528"/>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110897</xdr:rowOff>
    </xdr:from>
    <xdr:to>
      <xdr:col>81</xdr:col>
      <xdr:colOff>50800</xdr:colOff>
      <xdr:row>96</xdr:row>
      <xdr:rowOff>122261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009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122261</xdr:rowOff>
    </xdr:from>
    <xdr:to>
      <xdr:col>76</xdr:col>
      <xdr:colOff>114300</xdr:colOff>
      <xdr:row>96</xdr:row>
      <xdr:rowOff>139995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81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139995</xdr:rowOff>
    </xdr:from>
    <xdr:to>
      <xdr:col>71</xdr:col>
      <xdr:colOff>177800</xdr:colOff>
      <xdr:row>96</xdr:row>
      <xdr:rowOff>143979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9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19487</xdr:rowOff>
    </xdr:from>
    <xdr:to>
      <xdr:col>72</xdr:col>
      <xdr:colOff>38100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36485</xdr:rowOff>
    </xdr:from>
    <xdr:to>
      <xdr:col>67</xdr:col>
      <xdr:colOff>101600</xdr:colOff>
      <xdr:row>95</xdr:row>
      <xdr:rowOff>138085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154612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13528</xdr:rowOff>
    </xdr:from>
    <xdr:to>
      <xdr:col>85</xdr:col>
      <xdr:colOff>177800</xdr:colOff>
      <xdr:row>96</xdr:row>
      <xdr:rowOff>115128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163405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60097</xdr:rowOff>
    </xdr:from>
    <xdr:to>
      <xdr:col>81</xdr:col>
      <xdr:colOff>101600</xdr:colOff>
      <xdr:row>96</xdr:row>
      <xdr:rowOff>161697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71461</xdr:rowOff>
    </xdr:from>
    <xdr:to>
      <xdr:col>76</xdr:col>
      <xdr:colOff>165100</xdr:colOff>
      <xdr:row>97</xdr:row>
      <xdr:rowOff>1611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89195</xdr:rowOff>
    </xdr:from>
    <xdr:to>
      <xdr:col>72</xdr:col>
      <xdr:colOff>38100</xdr:colOff>
      <xdr:row>97</xdr:row>
      <xdr:rowOff>19345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93179</xdr:rowOff>
    </xdr:from>
    <xdr:to>
      <xdr:col>67</xdr:col>
      <xdr:colOff>101600</xdr:colOff>
      <xdr:row>97</xdr:row>
      <xdr:rowOff>23329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87209</xdr:rowOff>
    </xdr:from>
    <xdr:to>
      <xdr:col>102</xdr:col>
      <xdr:colOff>165100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87392</xdr:rowOff>
    </xdr:from>
    <xdr:to>
      <xdr:col>98</xdr:col>
      <xdr:colOff>38100</xdr:colOff>
      <xdr:row>39</xdr:row>
      <xdr:rowOff>17542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34068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45,007</a:t>
          </a:r>
          <a:r>
            <a:rPr kumimoji="1" lang="ja-JP" altLang="en-US" sz="1300">
              <a:latin typeface="ＭＳ Ｐゴシック" panose="020B0600070205080204" pitchFamily="50" charset="-128"/>
              <a:ea typeface="ＭＳ Ｐゴシック" panose="020B0600070205080204" pitchFamily="50" charset="-128"/>
            </a:rPr>
            <a:t>円となっており、財政調整基金や学校建設事業基金への積立額が減少した影響により、令和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28,263</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円となっており、新型コロナウイルスワクチン接種事業費等の減により、令和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5,906</a:t>
          </a:r>
          <a:r>
            <a:rPr kumimoji="1" lang="ja-JP" altLang="en-US" sz="1300">
              <a:latin typeface="ＭＳ Ｐゴシック" panose="020B0600070205080204" pitchFamily="50" charset="-128"/>
              <a:ea typeface="ＭＳ Ｐゴシック" panose="020B0600070205080204" pitchFamily="50" charset="-128"/>
            </a:rPr>
            <a:t>円となっており、中小事業者等持続化支援金等の減により、令和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33,326</a:t>
          </a:r>
          <a:r>
            <a:rPr kumimoji="1" lang="ja-JP" altLang="en-US" sz="1300">
              <a:latin typeface="ＭＳ Ｐゴシック" panose="020B0600070205080204" pitchFamily="50" charset="-128"/>
              <a:ea typeface="ＭＳ Ｐゴシック" panose="020B0600070205080204" pitchFamily="50" charset="-128"/>
            </a:rPr>
            <a:t>円となっており、友愛メルヘン橋エレベーター整備事業費等の減により、令和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33,616</a:t>
          </a:r>
          <a:r>
            <a:rPr kumimoji="1" lang="ja-JP" altLang="en-US" sz="1300">
              <a:latin typeface="ＭＳ Ｐゴシック" panose="020B0600070205080204" pitchFamily="50" charset="-128"/>
              <a:ea typeface="ＭＳ Ｐゴシック" panose="020B0600070205080204" pitchFamily="50" charset="-128"/>
            </a:rPr>
            <a:t>円となっており、市庁舎建設事業の元金償還が本格的に開始したことにより、令和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財政調整基金残高は、取崩しにより、前年度から</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18.37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また、実質収支額と実質単年度収支については、歳出の減少幅を歳入の減少幅が上回ったため、実質収支額では前年度比</a:t>
          </a:r>
          <a:r>
            <a:rPr kumimoji="1" lang="en-US" altLang="ja-JP" sz="1200">
              <a:latin typeface="ＭＳ ゴシック" pitchFamily="49" charset="-128"/>
              <a:ea typeface="ＭＳ ゴシック" pitchFamily="49" charset="-128"/>
            </a:rPr>
            <a:t>4.02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7.72</a:t>
          </a:r>
          <a:r>
            <a:rPr kumimoji="1" lang="ja-JP" altLang="en-US" sz="1200">
              <a:latin typeface="ＭＳ ゴシック" pitchFamily="49" charset="-128"/>
              <a:ea typeface="ＭＳ ゴシック" pitchFamily="49" charset="-128"/>
            </a:rPr>
            <a:t>％、実質単年度収支では、前年度比</a:t>
          </a:r>
          <a:r>
            <a:rPr kumimoji="1" lang="en-US" altLang="ja-JP" sz="1200">
              <a:latin typeface="ＭＳ ゴシック" pitchFamily="49" charset="-128"/>
              <a:ea typeface="ＭＳ ゴシック" pitchFamily="49" charset="-128"/>
            </a:rPr>
            <a:t>2.09</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3.91</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国庫支出金や地方債の減少により歳入総額が減少した。引き続き地方税の徴収強化による歳入確保に加え、企業会計等の健全化による補助費等の抑制、人件費削減等の継続など、行財政改革の取組みによる歳出の削減を推進し、健全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ポイント減）、国民健康保険特別会計においては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ポイント減）となったことにより、全会計合計では</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25.19%</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公債費の元利償還金の額が約</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百万円の増、一部事務組合の公債費負担金等の額が約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百万円の増となった影響により、元利償還金等の額は前年度から約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算入公債費等においては、元利償還金の財源として都市計画税の充当額が増加した一方で、普通交付税における事業費補正（下水道費等）の算入額が減少し、全体で約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将来負担額の各算定項目の主な増減は次のとおりである。</a:t>
          </a:r>
        </a:p>
        <a:p>
          <a:r>
            <a:rPr kumimoji="1" lang="ja-JP" altLang="en-US" sz="1400">
              <a:latin typeface="ＭＳ ゴシック" pitchFamily="49" charset="-128"/>
              <a:ea typeface="ＭＳ ゴシック" pitchFamily="49" charset="-128"/>
            </a:rPr>
            <a:t>　債務負担行為に基づく支出予定額は、土地区画整理組合借入金償還費助成金の減等により約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百万円の減、公営企業債等繰入見込額は、公営企業地方債現在高の減により約</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百万円の減、また、地方債現在高は借入額を償還額が上回ったことにより約</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百万円の減であった。将来負担額全体では、約</a:t>
          </a:r>
          <a:r>
            <a:rPr kumimoji="1" lang="en-US" altLang="ja-JP" sz="1400">
              <a:latin typeface="ＭＳ ゴシック" pitchFamily="49" charset="-128"/>
              <a:ea typeface="ＭＳ ゴシック" pitchFamily="49" charset="-128"/>
            </a:rPr>
            <a:t>1,249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将来負担額から差し引く充当可能財源においては、基準財政需要額算入見込額が、臨時財政対策債償還費の算入見込額の減等に伴い約</a:t>
          </a:r>
          <a:r>
            <a:rPr kumimoji="1" lang="en-US" altLang="ja-JP" sz="1400">
              <a:latin typeface="ＭＳ ゴシック" pitchFamily="49" charset="-128"/>
              <a:ea typeface="ＭＳ ゴシック" pitchFamily="49" charset="-128"/>
            </a:rPr>
            <a:t>680</a:t>
          </a:r>
          <a:r>
            <a:rPr kumimoji="1" lang="ja-JP" altLang="en-US" sz="1400">
              <a:latin typeface="ＭＳ ゴシック" pitchFamily="49" charset="-128"/>
              <a:ea typeface="ＭＳ ゴシック" pitchFamily="49" charset="-128"/>
            </a:rPr>
            <a:t>百万円減少し、充当可能財源全体では約</a:t>
          </a:r>
          <a:r>
            <a:rPr kumimoji="1" lang="en-US" altLang="ja-JP" sz="1400">
              <a:latin typeface="ＭＳ ゴシック" pitchFamily="49" charset="-128"/>
              <a:ea typeface="ＭＳ ゴシック" pitchFamily="49" charset="-128"/>
            </a:rPr>
            <a:t>796</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百万円の減、減債基金は積立てを行ったことにより約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百万円の増となった。特定目的基金については、公共施設長寿命化等推進基金へ約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百万円の積立てを行ったことなどにより、合計で約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設置しており、決算状況を踏まえながら適宜積立てを行っていく。その他の特定目的金についても基金の設置目的に合致する事業の進捗と決算状況を勘案しながら適宜取崩し、積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奨学基金：基金の設置目的に合致する事業の進捗と決算状況を勘案し、適宜取崩し、積立てを行っていく。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人件費や物価高騰による物件費の増及び新庁舎建設事業による公債費の増に対応するため、取崩しを行ったことが要因である。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臨時財政対策債償還基金費として普通交付税の追加交付が行われたため、後年度の公債費負担に備え、積立てを行ったことが要因である。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19512243</v>
      </c>
      <c r="BO4" s="371"/>
      <c r="BP4" s="371"/>
      <c r="BQ4" s="371"/>
      <c r="BR4" s="371"/>
      <c r="BS4" s="371"/>
      <c r="BT4" s="371"/>
      <c r="BU4" s="372"/>
      <c r="BV4" s="370">
        <v>20752557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18492605</v>
      </c>
      <c r="BO5" s="408"/>
      <c r="BP5" s="408"/>
      <c r="BQ5" s="408"/>
      <c r="BR5" s="408"/>
      <c r="BS5" s="408"/>
      <c r="BT5" s="408"/>
      <c r="BU5" s="409"/>
      <c r="BV5" s="407">
        <v>19418777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1019638</v>
      </c>
      <c r="BO6" s="408"/>
      <c r="BP6" s="408"/>
      <c r="BQ6" s="408"/>
      <c r="BR6" s="408"/>
      <c r="BS6" s="408"/>
      <c r="BT6" s="408"/>
      <c r="BU6" s="409"/>
      <c r="BV6" s="407">
        <v>1333780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151710</v>
      </c>
      <c r="BO7" s="408"/>
      <c r="BP7" s="408"/>
      <c r="BQ7" s="408"/>
      <c r="BR7" s="408"/>
      <c r="BS7" s="408"/>
      <c r="BT7" s="408"/>
      <c r="BU7" s="409"/>
      <c r="BV7" s="407">
        <v>29648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11238872</v>
      </c>
      <c r="CU7" s="408"/>
      <c r="CV7" s="408"/>
      <c r="CW7" s="408"/>
      <c r="CX7" s="408"/>
      <c r="CY7" s="408"/>
      <c r="CZ7" s="408"/>
      <c r="DA7" s="409"/>
      <c r="DB7" s="407">
        <v>11108524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867928</v>
      </c>
      <c r="BO8" s="408"/>
      <c r="BP8" s="408"/>
      <c r="BQ8" s="408"/>
      <c r="BR8" s="408"/>
      <c r="BS8" s="408"/>
      <c r="BT8" s="408"/>
      <c r="BU8" s="409"/>
      <c r="BV8" s="407">
        <v>1304132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50645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-436204</v>
      </c>
      <c r="BO9" s="408"/>
      <c r="BP9" s="408"/>
      <c r="BQ9" s="408"/>
      <c r="BR9" s="408"/>
      <c r="BS9" s="408"/>
      <c r="BT9" s="408"/>
      <c r="BU9" s="409"/>
      <c r="BV9" s="407">
        <v>-302530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51594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814</v>
      </c>
      <c r="BO10" s="408"/>
      <c r="BP10" s="408"/>
      <c r="BQ10" s="408"/>
      <c r="BR10" s="408"/>
      <c r="BS10" s="408"/>
      <c r="BT10" s="408"/>
      <c r="BU10" s="409"/>
      <c r="BV10" s="407">
        <v>100699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49936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4500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47201</v>
      </c>
      <c r="S13" s="492"/>
      <c r="T13" s="492"/>
      <c r="U13" s="492"/>
      <c r="V13" s="493"/>
      <c r="W13" s="423" t="s">
        <v>131</v>
      </c>
      <c r="X13" s="424"/>
      <c r="Y13" s="424"/>
      <c r="Z13" s="424"/>
      <c r="AA13" s="424"/>
      <c r="AB13" s="414"/>
      <c r="AC13" s="458">
        <v>1574</v>
      </c>
      <c r="AD13" s="459"/>
      <c r="AE13" s="459"/>
      <c r="AF13" s="459"/>
      <c r="AG13" s="501"/>
      <c r="AH13" s="458">
        <v>1748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-439890</v>
      </c>
      <c r="BO13" s="408"/>
      <c r="BP13" s="408"/>
      <c r="BQ13" s="408"/>
      <c r="BR13" s="408"/>
      <c r="BS13" s="408"/>
      <c r="BT13" s="408"/>
      <c r="BU13" s="409"/>
      <c r="BV13" s="407">
        <v>-201831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50349</v>
      </c>
      <c r="S14" s="492"/>
      <c r="T14" s="492"/>
      <c r="U14" s="492"/>
      <c r="V14" s="493"/>
      <c r="W14" s="397"/>
      <c r="X14" s="398"/>
      <c r="Y14" s="398"/>
      <c r="Z14" s="398"/>
      <c r="AA14" s="398"/>
      <c r="AB14" s="387"/>
      <c r="AC14" s="494">
        <v>6.5</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28.8</v>
      </c>
      <c r="CU14" s="506"/>
      <c r="CV14" s="506"/>
      <c r="CW14" s="506"/>
      <c r="CX14" s="506"/>
      <c r="CY14" s="506"/>
      <c r="CZ14" s="506"/>
      <c r="DA14" s="507"/>
      <c r="DB14" s="505">
        <v>33.799999999999997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47812</v>
      </c>
      <c r="S15" s="492"/>
      <c r="T15" s="492"/>
      <c r="U15" s="492"/>
      <c r="V15" s="493"/>
      <c r="W15" s="423" t="s">
        <v>137</v>
      </c>
      <c r="X15" s="424"/>
      <c r="Y15" s="424"/>
      <c r="Z15" s="424"/>
      <c r="AA15" s="424"/>
      <c r="AB15" s="414"/>
      <c r="AC15" s="458">
        <v>8969</v>
      </c>
      <c r="AD15" s="459"/>
      <c r="AE15" s="459"/>
      <c r="AF15" s="459"/>
      <c r="AG15" s="501"/>
      <c r="AH15" s="458">
        <v>9370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6568389</v>
      </c>
      <c r="BO15" s="371"/>
      <c r="BP15" s="371"/>
      <c r="BQ15" s="371"/>
      <c r="BR15" s="371"/>
      <c r="BS15" s="371"/>
      <c r="BT15" s="371"/>
      <c r="BU15" s="372"/>
      <c r="BV15" s="370">
        <v>6383860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36.799999999999997</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9421014</v>
      </c>
      <c r="BO16" s="408"/>
      <c r="BP16" s="408"/>
      <c r="BQ16" s="408"/>
      <c r="BR16" s="408"/>
      <c r="BS16" s="408"/>
      <c r="BT16" s="408"/>
      <c r="BU16" s="409"/>
      <c r="BV16" s="407">
        <v>9192323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13808</v>
      </c>
      <c r="AD17" s="459"/>
      <c r="AE17" s="459"/>
      <c r="AF17" s="459"/>
      <c r="AG17" s="501"/>
      <c r="AH17" s="458">
        <v>13608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8271603</v>
      </c>
      <c r="BO17" s="408"/>
      <c r="BP17" s="408"/>
      <c r="BQ17" s="408"/>
      <c r="BR17" s="408"/>
      <c r="BS17" s="408"/>
      <c r="BT17" s="408"/>
      <c r="BU17" s="409"/>
      <c r="BV17" s="407">
        <v>8048608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65.760000000000005</v>
      </c>
      <c r="M18" s="531"/>
      <c r="N18" s="531"/>
      <c r="O18" s="531"/>
      <c r="P18" s="531"/>
      <c r="Q18" s="531"/>
      <c r="R18" s="532"/>
      <c r="S18" s="532"/>
      <c r="T18" s="532"/>
      <c r="U18" s="532"/>
      <c r="V18" s="533"/>
      <c r="W18" s="425"/>
      <c r="X18" s="426"/>
      <c r="Y18" s="426"/>
      <c r="Z18" s="426"/>
      <c r="AA18" s="426"/>
      <c r="AB18" s="417"/>
      <c r="AC18" s="534">
        <v>56.7</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11038539</v>
      </c>
      <c r="BO18" s="408"/>
      <c r="BP18" s="408"/>
      <c r="BQ18" s="408"/>
      <c r="BR18" s="408"/>
      <c r="BS18" s="408"/>
      <c r="BT18" s="408"/>
      <c r="BU18" s="409"/>
      <c r="BV18" s="407">
        <v>10538495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770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14374904</v>
      </c>
      <c r="BO19" s="408"/>
      <c r="BP19" s="408"/>
      <c r="BQ19" s="408"/>
      <c r="BR19" s="408"/>
      <c r="BS19" s="408"/>
      <c r="BT19" s="408"/>
      <c r="BU19" s="409"/>
      <c r="BV19" s="407">
        <v>14621531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19328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15074444</v>
      </c>
      <c r="BO22" s="371"/>
      <c r="BP22" s="371"/>
      <c r="BQ22" s="371"/>
      <c r="BR22" s="371"/>
      <c r="BS22" s="371"/>
      <c r="BT22" s="371"/>
      <c r="BU22" s="372"/>
      <c r="BV22" s="370">
        <v>16253058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9656247</v>
      </c>
      <c r="BO23" s="408"/>
      <c r="BP23" s="408"/>
      <c r="BQ23" s="408"/>
      <c r="BR23" s="408"/>
      <c r="BS23" s="408"/>
      <c r="BT23" s="408"/>
      <c r="BU23" s="409"/>
      <c r="BV23" s="407">
        <v>10425477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334</v>
      </c>
      <c r="AI24" s="459"/>
      <c r="AJ24" s="459"/>
      <c r="AK24" s="459"/>
      <c r="AL24" s="501"/>
      <c r="AM24" s="458">
        <v>1041746</v>
      </c>
      <c r="AN24" s="459"/>
      <c r="AO24" s="459"/>
      <c r="AP24" s="459"/>
      <c r="AQ24" s="459"/>
      <c r="AR24" s="501"/>
      <c r="AS24" s="458">
        <v>3119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7322464</v>
      </c>
      <c r="BO24" s="408"/>
      <c r="BP24" s="408"/>
      <c r="BQ24" s="408"/>
      <c r="BR24" s="408"/>
      <c r="BS24" s="408"/>
      <c r="BT24" s="408"/>
      <c r="BU24" s="409"/>
      <c r="BV24" s="407">
        <v>7856094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1458893</v>
      </c>
      <c r="BO25" s="371"/>
      <c r="BP25" s="371"/>
      <c r="BQ25" s="371"/>
      <c r="BR25" s="371"/>
      <c r="BS25" s="371"/>
      <c r="BT25" s="371"/>
      <c r="BU25" s="372"/>
      <c r="BV25" s="370">
        <v>1901588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4400</v>
      </c>
      <c r="R27" s="459"/>
      <c r="S27" s="459"/>
      <c r="T27" s="459"/>
      <c r="U27" s="459"/>
      <c r="V27" s="501"/>
      <c r="W27" s="553"/>
      <c r="X27" s="554"/>
      <c r="Y27" s="555"/>
      <c r="Z27" s="457" t="s">
        <v>172</v>
      </c>
      <c r="AA27" s="437"/>
      <c r="AB27" s="437"/>
      <c r="AC27" s="437"/>
      <c r="AD27" s="437"/>
      <c r="AE27" s="437"/>
      <c r="AF27" s="437"/>
      <c r="AG27" s="438"/>
      <c r="AH27" s="458">
        <v>5</v>
      </c>
      <c r="AI27" s="459"/>
      <c r="AJ27" s="459"/>
      <c r="AK27" s="459"/>
      <c r="AL27" s="501"/>
      <c r="AM27" s="458">
        <v>19417</v>
      </c>
      <c r="AN27" s="459"/>
      <c r="AO27" s="459"/>
      <c r="AP27" s="459"/>
      <c r="AQ27" s="459"/>
      <c r="AR27" s="501"/>
      <c r="AS27" s="458">
        <v>3883</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3950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2064031</v>
      </c>
      <c r="BO28" s="371"/>
      <c r="BP28" s="371"/>
      <c r="BQ28" s="371"/>
      <c r="BR28" s="371"/>
      <c r="BS28" s="371"/>
      <c r="BT28" s="371"/>
      <c r="BU28" s="372"/>
      <c r="BV28" s="370">
        <v>2067717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3800</v>
      </c>
      <c r="R29" s="459"/>
      <c r="S29" s="459"/>
      <c r="T29" s="459"/>
      <c r="U29" s="459"/>
      <c r="V29" s="501"/>
      <c r="W29" s="556"/>
      <c r="X29" s="557"/>
      <c r="Y29" s="558"/>
      <c r="Z29" s="457" t="s">
        <v>178</v>
      </c>
      <c r="AA29" s="437"/>
      <c r="AB29" s="437"/>
      <c r="AC29" s="437"/>
      <c r="AD29" s="437"/>
      <c r="AE29" s="437"/>
      <c r="AF29" s="437"/>
      <c r="AG29" s="438"/>
      <c r="AH29" s="458">
        <v>339</v>
      </c>
      <c r="AI29" s="459"/>
      <c r="AJ29" s="459"/>
      <c r="AK29" s="459"/>
      <c r="AL29" s="501"/>
      <c r="AM29" s="458">
        <v>1061163</v>
      </c>
      <c r="AN29" s="459"/>
      <c r="AO29" s="459"/>
      <c r="AP29" s="459"/>
      <c r="AQ29" s="459"/>
      <c r="AR29" s="501"/>
      <c r="AS29" s="458">
        <v>3130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944089</v>
      </c>
      <c r="BO29" s="408"/>
      <c r="BP29" s="408"/>
      <c r="BQ29" s="408"/>
      <c r="BR29" s="408"/>
      <c r="BS29" s="408"/>
      <c r="BT29" s="408"/>
      <c r="BU29" s="409"/>
      <c r="BV29" s="407">
        <v>887049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1057147</v>
      </c>
      <c r="BO30" s="527"/>
      <c r="BP30" s="527"/>
      <c r="BQ30" s="527"/>
      <c r="BR30" s="527"/>
      <c r="BS30" s="527"/>
      <c r="BT30" s="527"/>
      <c r="BU30" s="528"/>
      <c r="BV30" s="526">
        <v>1021430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結城市国民健康保険特別会計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結城市水道事業会計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結城市農業集落排水事業特別会計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結城市文化・スポーツ振興事業団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結城市介護保険特別会計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結城市公共下水道事業会計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下館・結城都市計画事業結城南部第二土地区画整理事業特別会計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結城市土地開発公社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結城市後期高齢者医療特別会計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下館・結城都市計画事業結城南部第三土地区画整理事業特別会計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茨城租税債権管理機構（一般会計）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TMO結城</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茨城県後期高齢者医療広域連合（一般会計）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茨城県後期高齢者医療広域連合（後期高齢医療特別会計）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筑西広域市町村圏事務組合（一般会計）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L5l+LOhMxy4k8tdjhdycVgh59WS6Y77EBtWz6S49DudwSEF7U5l/+z+wzDoOUAim5OrNlU1xnxsGopOYtx3wQ==" saltValue="46knbvmiYnMuo0crPRML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7097968</v>
      </c>
      <c r="S5" s="613"/>
      <c r="T5" s="613"/>
      <c r="U5" s="613"/>
      <c r="V5" s="613"/>
      <c r="W5" s="613"/>
      <c r="X5" s="613"/>
      <c r="Y5" s="614"/>
      <c r="Z5" s="615">
        <v>36.4</v>
      </c>
      <c r="AA5" s="615"/>
      <c r="AB5" s="615"/>
      <c r="AC5" s="615"/>
      <c r="AD5" s="616">
        <v>6728439</v>
      </c>
      <c r="AE5" s="616"/>
      <c r="AF5" s="616"/>
      <c r="AG5" s="616"/>
      <c r="AH5" s="616"/>
      <c r="AI5" s="616"/>
      <c r="AJ5" s="616"/>
      <c r="AK5" s="616"/>
      <c r="AL5" s="617">
        <v>59.2</v>
      </c>
      <c r="AM5" s="618"/>
      <c r="AN5" s="618"/>
      <c r="AO5" s="619"/>
      <c r="AP5" s="609" t="s">
        <v>217</v>
      </c>
      <c r="AQ5" s="610"/>
      <c r="AR5" s="610"/>
      <c r="AS5" s="610"/>
      <c r="AT5" s="610"/>
      <c r="AU5" s="610"/>
      <c r="AV5" s="610"/>
      <c r="AW5" s="610"/>
      <c r="AX5" s="610"/>
      <c r="AY5" s="610"/>
      <c r="AZ5" s="610"/>
      <c r="BA5" s="610"/>
      <c r="BB5" s="610"/>
      <c r="BC5" s="610"/>
      <c r="BD5" s="610"/>
      <c r="BE5" s="610"/>
      <c r="BF5" s="611"/>
      <c r="BG5" s="623">
        <v>6728439</v>
      </c>
      <c r="BH5" s="624"/>
      <c r="BI5" s="624"/>
      <c r="BJ5" s="624"/>
      <c r="BK5" s="624"/>
      <c r="BL5" s="624"/>
      <c r="BM5" s="624"/>
      <c r="BN5" s="625"/>
      <c r="BO5" s="626">
        <v>94.8</v>
      </c>
      <c r="BP5" s="626"/>
      <c r="BQ5" s="626"/>
      <c r="BR5" s="626"/>
      <c r="BS5" s="627">
        <v>149262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213227</v>
      </c>
      <c r="S6" s="624"/>
      <c r="T6" s="624"/>
      <c r="U6" s="624"/>
      <c r="V6" s="624"/>
      <c r="W6" s="624"/>
      <c r="X6" s="624"/>
      <c r="Y6" s="625"/>
      <c r="Z6" s="626">
        <v>1.1000000000000001</v>
      </c>
      <c r="AA6" s="626"/>
      <c r="AB6" s="626"/>
      <c r="AC6" s="626"/>
      <c r="AD6" s="627">
        <v>213227</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6728439</v>
      </c>
      <c r="BH6" s="624"/>
      <c r="BI6" s="624"/>
      <c r="BJ6" s="624"/>
      <c r="BK6" s="624"/>
      <c r="BL6" s="624"/>
      <c r="BM6" s="624"/>
      <c r="BN6" s="625"/>
      <c r="BO6" s="626">
        <v>94.8</v>
      </c>
      <c r="BP6" s="626"/>
      <c r="BQ6" s="626"/>
      <c r="BR6" s="626"/>
      <c r="BS6" s="627">
        <v>149262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188899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188899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1949</v>
      </c>
      <c r="S7" s="624"/>
      <c r="T7" s="624"/>
      <c r="U7" s="624"/>
      <c r="V7" s="624"/>
      <c r="W7" s="624"/>
      <c r="X7" s="624"/>
      <c r="Y7" s="625"/>
      <c r="Z7" s="626">
        <v>0</v>
      </c>
      <c r="AA7" s="626"/>
      <c r="AB7" s="626"/>
      <c r="AC7" s="626"/>
      <c r="AD7" s="627">
        <v>1949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3173049</v>
      </c>
      <c r="BH7" s="624"/>
      <c r="BI7" s="624"/>
      <c r="BJ7" s="624"/>
      <c r="BK7" s="624"/>
      <c r="BL7" s="624"/>
      <c r="BM7" s="624"/>
      <c r="BN7" s="625"/>
      <c r="BO7" s="626">
        <v>44.7</v>
      </c>
      <c r="BP7" s="626"/>
      <c r="BQ7" s="626"/>
      <c r="BR7" s="626"/>
      <c r="BS7" s="627">
        <v>149262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2247475</v>
      </c>
      <c r="CS7" s="624"/>
      <c r="CT7" s="624"/>
      <c r="CU7" s="624"/>
      <c r="CV7" s="624"/>
      <c r="CW7" s="624"/>
      <c r="CX7" s="624"/>
      <c r="CY7" s="625"/>
      <c r="CZ7" s="626">
        <v>12.2</v>
      </c>
      <c r="DA7" s="626"/>
      <c r="DB7" s="626"/>
      <c r="DC7" s="626"/>
      <c r="DD7" s="632">
        <v>26900</v>
      </c>
      <c r="DE7" s="624"/>
      <c r="DF7" s="624"/>
      <c r="DG7" s="624"/>
      <c r="DH7" s="624"/>
      <c r="DI7" s="624"/>
      <c r="DJ7" s="624"/>
      <c r="DK7" s="624"/>
      <c r="DL7" s="624"/>
      <c r="DM7" s="624"/>
      <c r="DN7" s="624"/>
      <c r="DO7" s="624"/>
      <c r="DP7" s="625"/>
      <c r="DQ7" s="632">
        <v>2069190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37023</v>
      </c>
      <c r="S8" s="624"/>
      <c r="T8" s="624"/>
      <c r="U8" s="624"/>
      <c r="V8" s="624"/>
      <c r="W8" s="624"/>
      <c r="X8" s="624"/>
      <c r="Y8" s="625"/>
      <c r="Z8" s="626">
        <v>0.2</v>
      </c>
      <c r="AA8" s="626"/>
      <c r="AB8" s="626"/>
      <c r="AC8" s="626"/>
      <c r="AD8" s="627">
        <v>37023</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92233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7532654</v>
      </c>
      <c r="CS8" s="624"/>
      <c r="CT8" s="624"/>
      <c r="CU8" s="624"/>
      <c r="CV8" s="624"/>
      <c r="CW8" s="624"/>
      <c r="CX8" s="624"/>
      <c r="CY8" s="625"/>
      <c r="CZ8" s="626">
        <v>40.700000000000003</v>
      </c>
      <c r="DA8" s="626"/>
      <c r="DB8" s="626"/>
      <c r="DC8" s="626"/>
      <c r="DD8" s="632">
        <v>6792</v>
      </c>
      <c r="DE8" s="624"/>
      <c r="DF8" s="624"/>
      <c r="DG8" s="624"/>
      <c r="DH8" s="624"/>
      <c r="DI8" s="624"/>
      <c r="DJ8" s="624"/>
      <c r="DK8" s="624"/>
      <c r="DL8" s="624"/>
      <c r="DM8" s="624"/>
      <c r="DN8" s="624"/>
      <c r="DO8" s="624"/>
      <c r="DP8" s="625"/>
      <c r="DQ8" s="632">
        <v>3828247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41308</v>
      </c>
      <c r="S9" s="624"/>
      <c r="T9" s="624"/>
      <c r="U9" s="624"/>
      <c r="V9" s="624"/>
      <c r="W9" s="624"/>
      <c r="X9" s="624"/>
      <c r="Y9" s="625"/>
      <c r="Z9" s="626">
        <v>0.2</v>
      </c>
      <c r="AA9" s="626"/>
      <c r="AB9" s="626"/>
      <c r="AC9" s="626"/>
      <c r="AD9" s="627">
        <v>41308</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2484104</v>
      </c>
      <c r="BH9" s="624"/>
      <c r="BI9" s="624"/>
      <c r="BJ9" s="624"/>
      <c r="BK9" s="624"/>
      <c r="BL9" s="624"/>
      <c r="BM9" s="624"/>
      <c r="BN9" s="625"/>
      <c r="BO9" s="626">
        <v>35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1411322</v>
      </c>
      <c r="CS9" s="624"/>
      <c r="CT9" s="624"/>
      <c r="CU9" s="624"/>
      <c r="CV9" s="624"/>
      <c r="CW9" s="624"/>
      <c r="CX9" s="624"/>
      <c r="CY9" s="625"/>
      <c r="CZ9" s="626">
        <v>7.6</v>
      </c>
      <c r="DA9" s="626"/>
      <c r="DB9" s="626"/>
      <c r="DC9" s="626"/>
      <c r="DD9" s="632">
        <v>18947</v>
      </c>
      <c r="DE9" s="624"/>
      <c r="DF9" s="624"/>
      <c r="DG9" s="624"/>
      <c r="DH9" s="624"/>
      <c r="DI9" s="624"/>
      <c r="DJ9" s="624"/>
      <c r="DK9" s="624"/>
      <c r="DL9" s="624"/>
      <c r="DM9" s="624"/>
      <c r="DN9" s="624"/>
      <c r="DO9" s="624"/>
      <c r="DP9" s="625"/>
      <c r="DQ9" s="632">
        <v>1224026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175314</v>
      </c>
      <c r="BH10" s="624"/>
      <c r="BI10" s="624"/>
      <c r="BJ10" s="624"/>
      <c r="BK10" s="624"/>
      <c r="BL10" s="624"/>
      <c r="BM10" s="624"/>
      <c r="BN10" s="625"/>
      <c r="BO10" s="626">
        <v>2.5</v>
      </c>
      <c r="BP10" s="626"/>
      <c r="BQ10" s="626"/>
      <c r="BR10" s="626"/>
      <c r="BS10" s="627">
        <v>29156</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661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661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1232508</v>
      </c>
      <c r="S11" s="624"/>
      <c r="T11" s="624"/>
      <c r="U11" s="624"/>
      <c r="V11" s="624"/>
      <c r="W11" s="624"/>
      <c r="X11" s="624"/>
      <c r="Y11" s="625"/>
      <c r="Z11" s="628">
        <v>6.3</v>
      </c>
      <c r="AA11" s="629"/>
      <c r="AB11" s="629"/>
      <c r="AC11" s="635"/>
      <c r="AD11" s="632">
        <v>1232508</v>
      </c>
      <c r="AE11" s="624"/>
      <c r="AF11" s="624"/>
      <c r="AG11" s="624"/>
      <c r="AH11" s="624"/>
      <c r="AI11" s="624"/>
      <c r="AJ11" s="624"/>
      <c r="AK11" s="625"/>
      <c r="AL11" s="628">
        <v>10.8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421398</v>
      </c>
      <c r="BH11" s="624"/>
      <c r="BI11" s="624"/>
      <c r="BJ11" s="624"/>
      <c r="BK11" s="624"/>
      <c r="BL11" s="624"/>
      <c r="BM11" s="624"/>
      <c r="BN11" s="625"/>
      <c r="BO11" s="626">
        <v>5.9</v>
      </c>
      <c r="BP11" s="626"/>
      <c r="BQ11" s="626"/>
      <c r="BR11" s="626"/>
      <c r="BS11" s="627">
        <v>120106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481389</v>
      </c>
      <c r="CS11" s="624"/>
      <c r="CT11" s="624"/>
      <c r="CU11" s="624"/>
      <c r="CV11" s="624"/>
      <c r="CW11" s="624"/>
      <c r="CX11" s="624"/>
      <c r="CY11" s="625"/>
      <c r="CZ11" s="626">
        <v>2.6</v>
      </c>
      <c r="DA11" s="626"/>
      <c r="DB11" s="626"/>
      <c r="DC11" s="626"/>
      <c r="DD11" s="632">
        <v>83933</v>
      </c>
      <c r="DE11" s="624"/>
      <c r="DF11" s="624"/>
      <c r="DG11" s="624"/>
      <c r="DH11" s="624"/>
      <c r="DI11" s="624"/>
      <c r="DJ11" s="624"/>
      <c r="DK11" s="624"/>
      <c r="DL11" s="624"/>
      <c r="DM11" s="624"/>
      <c r="DN11" s="624"/>
      <c r="DO11" s="624"/>
      <c r="DP11" s="625"/>
      <c r="DQ11" s="632">
        <v>371544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2953660</v>
      </c>
      <c r="BH12" s="624"/>
      <c r="BI12" s="624"/>
      <c r="BJ12" s="624"/>
      <c r="BK12" s="624"/>
      <c r="BL12" s="624"/>
      <c r="BM12" s="624"/>
      <c r="BN12" s="625"/>
      <c r="BO12" s="626">
        <v>41.6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294934</v>
      </c>
      <c r="CS12" s="624"/>
      <c r="CT12" s="624"/>
      <c r="CU12" s="624"/>
      <c r="CV12" s="624"/>
      <c r="CW12" s="624"/>
      <c r="CX12" s="624"/>
      <c r="CY12" s="625"/>
      <c r="CZ12" s="626">
        <v>1.6</v>
      </c>
      <c r="DA12" s="626"/>
      <c r="DB12" s="626"/>
      <c r="DC12" s="626"/>
      <c r="DD12" s="632">
        <v>5347</v>
      </c>
      <c r="DE12" s="624"/>
      <c r="DF12" s="624"/>
      <c r="DG12" s="624"/>
      <c r="DH12" s="624"/>
      <c r="DI12" s="624"/>
      <c r="DJ12" s="624"/>
      <c r="DK12" s="624"/>
      <c r="DL12" s="624"/>
      <c r="DM12" s="624"/>
      <c r="DN12" s="624"/>
      <c r="DO12" s="624"/>
      <c r="DP12" s="625"/>
      <c r="DQ12" s="632">
        <v>280533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2948938</v>
      </c>
      <c r="BH13" s="624"/>
      <c r="BI13" s="624"/>
      <c r="BJ13" s="624"/>
      <c r="BK13" s="624"/>
      <c r="BL13" s="624"/>
      <c r="BM13" s="624"/>
      <c r="BN13" s="625"/>
      <c r="BO13" s="626">
        <v>41.5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1664150</v>
      </c>
      <c r="CS13" s="624"/>
      <c r="CT13" s="624"/>
      <c r="CU13" s="624"/>
      <c r="CV13" s="624"/>
      <c r="CW13" s="624"/>
      <c r="CX13" s="624"/>
      <c r="CY13" s="625"/>
      <c r="CZ13" s="626">
        <v>9</v>
      </c>
      <c r="DA13" s="626"/>
      <c r="DB13" s="626"/>
      <c r="DC13" s="626"/>
      <c r="DD13" s="632">
        <v>711392</v>
      </c>
      <c r="DE13" s="624"/>
      <c r="DF13" s="624"/>
      <c r="DG13" s="624"/>
      <c r="DH13" s="624"/>
      <c r="DI13" s="624"/>
      <c r="DJ13" s="624"/>
      <c r="DK13" s="624"/>
      <c r="DL13" s="624"/>
      <c r="DM13" s="624"/>
      <c r="DN13" s="624"/>
      <c r="DO13" s="624"/>
      <c r="DP13" s="625"/>
      <c r="DQ13" s="632">
        <v>1237576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1485</v>
      </c>
      <c r="S14" s="624"/>
      <c r="T14" s="624"/>
      <c r="U14" s="624"/>
      <c r="V14" s="624"/>
      <c r="W14" s="624"/>
      <c r="X14" s="624"/>
      <c r="Y14" s="625"/>
      <c r="Z14" s="626">
        <v>0</v>
      </c>
      <c r="AA14" s="626"/>
      <c r="AB14" s="626"/>
      <c r="AC14" s="626"/>
      <c r="AD14" s="627">
        <v>1485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172805</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831965</v>
      </c>
      <c r="CS14" s="624"/>
      <c r="CT14" s="624"/>
      <c r="CU14" s="624"/>
      <c r="CV14" s="624"/>
      <c r="CW14" s="624"/>
      <c r="CX14" s="624"/>
      <c r="CY14" s="625"/>
      <c r="CZ14" s="626">
        <v>4.5</v>
      </c>
      <c r="DA14" s="626"/>
      <c r="DB14" s="626"/>
      <c r="DC14" s="626"/>
      <c r="DD14" s="632">
        <v>26195</v>
      </c>
      <c r="DE14" s="624"/>
      <c r="DF14" s="624"/>
      <c r="DG14" s="624"/>
      <c r="DH14" s="624"/>
      <c r="DI14" s="624"/>
      <c r="DJ14" s="624"/>
      <c r="DK14" s="624"/>
      <c r="DL14" s="624"/>
      <c r="DM14" s="624"/>
      <c r="DN14" s="624"/>
      <c r="DO14" s="624"/>
      <c r="DP14" s="625"/>
      <c r="DQ14" s="632">
        <v>804847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428925</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2160518</v>
      </c>
      <c r="CS15" s="624"/>
      <c r="CT15" s="624"/>
      <c r="CU15" s="624"/>
      <c r="CV15" s="624"/>
      <c r="CW15" s="624"/>
      <c r="CX15" s="624"/>
      <c r="CY15" s="625"/>
      <c r="CZ15" s="626">
        <v>11.7</v>
      </c>
      <c r="DA15" s="626"/>
      <c r="DB15" s="626"/>
      <c r="DC15" s="626"/>
      <c r="DD15" s="632">
        <v>227778</v>
      </c>
      <c r="DE15" s="624"/>
      <c r="DF15" s="624"/>
      <c r="DG15" s="624"/>
      <c r="DH15" s="624"/>
      <c r="DI15" s="624"/>
      <c r="DJ15" s="624"/>
      <c r="DK15" s="624"/>
      <c r="DL15" s="624"/>
      <c r="DM15" s="624"/>
      <c r="DN15" s="624"/>
      <c r="DO15" s="624"/>
      <c r="DP15" s="625"/>
      <c r="DQ15" s="632">
        <v>1671945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22623</v>
      </c>
      <c r="S16" s="624"/>
      <c r="T16" s="624"/>
      <c r="U16" s="624"/>
      <c r="V16" s="624"/>
      <c r="W16" s="624"/>
      <c r="X16" s="624"/>
      <c r="Y16" s="625"/>
      <c r="Z16" s="626">
        <v>0.1</v>
      </c>
      <c r="AA16" s="626"/>
      <c r="AB16" s="626"/>
      <c r="AC16" s="626"/>
      <c r="AD16" s="627">
        <v>22623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139900</v>
      </c>
      <c r="S17" s="624"/>
      <c r="T17" s="624"/>
      <c r="U17" s="624"/>
      <c r="V17" s="624"/>
      <c r="W17" s="624"/>
      <c r="X17" s="624"/>
      <c r="Y17" s="625"/>
      <c r="Z17" s="626">
        <v>0.7</v>
      </c>
      <c r="AA17" s="626"/>
      <c r="AB17" s="626"/>
      <c r="AC17" s="626"/>
      <c r="AD17" s="627">
        <v>139900</v>
      </c>
      <c r="AE17" s="627"/>
      <c r="AF17" s="627"/>
      <c r="AG17" s="627"/>
      <c r="AH17" s="627"/>
      <c r="AI17" s="627"/>
      <c r="AJ17" s="627"/>
      <c r="AK17" s="627"/>
      <c r="AL17" s="628">
        <v>1.2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1678638</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1677898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56675</v>
      </c>
      <c r="S18" s="624"/>
      <c r="T18" s="624"/>
      <c r="U18" s="624"/>
      <c r="V18" s="624"/>
      <c r="W18" s="624"/>
      <c r="X18" s="624"/>
      <c r="Y18" s="625"/>
      <c r="Z18" s="626">
        <v>0.3</v>
      </c>
      <c r="AA18" s="626"/>
      <c r="AB18" s="626"/>
      <c r="AC18" s="626"/>
      <c r="AD18" s="627">
        <v>56675</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49832</v>
      </c>
      <c r="S19" s="624"/>
      <c r="T19" s="624"/>
      <c r="U19" s="624"/>
      <c r="V19" s="624"/>
      <c r="W19" s="624"/>
      <c r="X19" s="624"/>
      <c r="Y19" s="625"/>
      <c r="Z19" s="626">
        <v>0.3</v>
      </c>
      <c r="AA19" s="626"/>
      <c r="AB19" s="626"/>
      <c r="AC19" s="626"/>
      <c r="AD19" s="627">
        <v>49832</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369529</v>
      </c>
      <c r="BH19" s="624"/>
      <c r="BI19" s="624"/>
      <c r="BJ19" s="624"/>
      <c r="BK19" s="624"/>
      <c r="BL19" s="624"/>
      <c r="BM19" s="624"/>
      <c r="BN19" s="625"/>
      <c r="BO19" s="626">
        <v>5.2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6843</v>
      </c>
      <c r="S20" s="624"/>
      <c r="T20" s="624"/>
      <c r="U20" s="624"/>
      <c r="V20" s="624"/>
      <c r="W20" s="624"/>
      <c r="X20" s="624"/>
      <c r="Y20" s="625"/>
      <c r="Z20" s="626">
        <v>0</v>
      </c>
      <c r="AA20" s="626"/>
      <c r="AB20" s="626"/>
      <c r="AC20" s="626"/>
      <c r="AD20" s="627">
        <v>6843</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369529</v>
      </c>
      <c r="BH20" s="624"/>
      <c r="BI20" s="624"/>
      <c r="BJ20" s="624"/>
      <c r="BK20" s="624"/>
      <c r="BL20" s="624"/>
      <c r="BM20" s="624"/>
      <c r="BN20" s="625"/>
      <c r="BO20" s="626">
        <v>5.2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18492605</v>
      </c>
      <c r="CS20" s="624"/>
      <c r="CT20" s="624"/>
      <c r="CU20" s="624"/>
      <c r="CV20" s="624"/>
      <c r="CW20" s="624"/>
      <c r="CX20" s="624"/>
      <c r="CY20" s="625"/>
      <c r="CZ20" s="626">
        <v>100</v>
      </c>
      <c r="DA20" s="626"/>
      <c r="DB20" s="626"/>
      <c r="DC20" s="626"/>
      <c r="DD20" s="632">
        <v>1107284</v>
      </c>
      <c r="DE20" s="624"/>
      <c r="DF20" s="624"/>
      <c r="DG20" s="624"/>
      <c r="DH20" s="624"/>
      <c r="DI20" s="624"/>
      <c r="DJ20" s="624"/>
      <c r="DK20" s="624"/>
      <c r="DL20" s="624"/>
      <c r="DM20" s="624"/>
      <c r="DN20" s="624"/>
      <c r="DO20" s="624"/>
      <c r="DP20" s="625"/>
      <c r="DQ20" s="632">
        <v>13355366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3207030</v>
      </c>
      <c r="S21" s="624"/>
      <c r="T21" s="624"/>
      <c r="U21" s="624"/>
      <c r="V21" s="624"/>
      <c r="W21" s="624"/>
      <c r="X21" s="624"/>
      <c r="Y21" s="625"/>
      <c r="Z21" s="626">
        <v>16.399999999999999</v>
      </c>
      <c r="AA21" s="626"/>
      <c r="AB21" s="626"/>
      <c r="AC21" s="626"/>
      <c r="AD21" s="627">
        <v>2852625</v>
      </c>
      <c r="AE21" s="627"/>
      <c r="AF21" s="627"/>
      <c r="AG21" s="627"/>
      <c r="AH21" s="627"/>
      <c r="AI21" s="627"/>
      <c r="AJ21" s="627"/>
      <c r="AK21" s="627"/>
      <c r="AL21" s="628">
        <v>25.1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2852625</v>
      </c>
      <c r="S22" s="624"/>
      <c r="T22" s="624"/>
      <c r="U22" s="624"/>
      <c r="V22" s="624"/>
      <c r="W22" s="624"/>
      <c r="X22" s="624"/>
      <c r="Y22" s="625"/>
      <c r="Z22" s="626">
        <v>14.6</v>
      </c>
      <c r="AA22" s="626"/>
      <c r="AB22" s="626"/>
      <c r="AC22" s="626"/>
      <c r="AD22" s="627">
        <v>2852625</v>
      </c>
      <c r="AE22" s="627"/>
      <c r="AF22" s="627"/>
      <c r="AG22" s="627"/>
      <c r="AH22" s="627"/>
      <c r="AI22" s="627"/>
      <c r="AJ22" s="627"/>
      <c r="AK22" s="627"/>
      <c r="AL22" s="628">
        <v>25.1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354034</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369529</v>
      </c>
      <c r="BH23" s="624"/>
      <c r="BI23" s="624"/>
      <c r="BJ23" s="624"/>
      <c r="BK23" s="624"/>
      <c r="BL23" s="624"/>
      <c r="BM23" s="624"/>
      <c r="BN23" s="625"/>
      <c r="BO23" s="626">
        <v>5.2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371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9818180</v>
      </c>
      <c r="CS24" s="613"/>
      <c r="CT24" s="613"/>
      <c r="CU24" s="613"/>
      <c r="CV24" s="613"/>
      <c r="CW24" s="613"/>
      <c r="CX24" s="613"/>
      <c r="CY24" s="614"/>
      <c r="CZ24" s="617">
        <v>53.1</v>
      </c>
      <c r="DA24" s="618"/>
      <c r="DB24" s="618"/>
      <c r="DC24" s="634"/>
      <c r="DD24" s="655">
        <v>6270629</v>
      </c>
      <c r="DE24" s="613"/>
      <c r="DF24" s="613"/>
      <c r="DG24" s="613"/>
      <c r="DH24" s="613"/>
      <c r="DI24" s="613"/>
      <c r="DJ24" s="613"/>
      <c r="DK24" s="614"/>
      <c r="DL24" s="655">
        <v>5664215</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12051696</v>
      </c>
      <c r="S25" s="624"/>
      <c r="T25" s="624"/>
      <c r="U25" s="624"/>
      <c r="V25" s="624"/>
      <c r="W25" s="624"/>
      <c r="X25" s="624"/>
      <c r="Y25" s="625"/>
      <c r="Z25" s="626">
        <v>61.8</v>
      </c>
      <c r="AA25" s="626"/>
      <c r="AB25" s="626"/>
      <c r="AC25" s="626"/>
      <c r="AD25" s="627">
        <v>11327762</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3072287</v>
      </c>
      <c r="CS25" s="656"/>
      <c r="CT25" s="656"/>
      <c r="CU25" s="656"/>
      <c r="CV25" s="656"/>
      <c r="CW25" s="656"/>
      <c r="CX25" s="656"/>
      <c r="CY25" s="657"/>
      <c r="CZ25" s="628">
        <v>16.600000000000001</v>
      </c>
      <c r="DA25" s="653"/>
      <c r="DB25" s="653"/>
      <c r="DC25" s="658"/>
      <c r="DD25" s="632">
        <v>2943638</v>
      </c>
      <c r="DE25" s="656"/>
      <c r="DF25" s="656"/>
      <c r="DG25" s="656"/>
      <c r="DH25" s="656"/>
      <c r="DI25" s="656"/>
      <c r="DJ25" s="656"/>
      <c r="DK25" s="657"/>
      <c r="DL25" s="632">
        <v>2749043</v>
      </c>
      <c r="DM25" s="656"/>
      <c r="DN25" s="656"/>
      <c r="DO25" s="656"/>
      <c r="DP25" s="656"/>
      <c r="DQ25" s="656"/>
      <c r="DR25" s="656"/>
      <c r="DS25" s="656"/>
      <c r="DT25" s="656"/>
      <c r="DU25" s="656"/>
      <c r="DV25" s="657"/>
      <c r="DW25" s="628">
        <v>23.9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4291</v>
      </c>
      <c r="S26" s="624"/>
      <c r="T26" s="624"/>
      <c r="U26" s="624"/>
      <c r="V26" s="624"/>
      <c r="W26" s="624"/>
      <c r="X26" s="624"/>
      <c r="Y26" s="625"/>
      <c r="Z26" s="626">
        <v>0</v>
      </c>
      <c r="AA26" s="626"/>
      <c r="AB26" s="626"/>
      <c r="AC26" s="626"/>
      <c r="AD26" s="627">
        <v>4291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1915636</v>
      </c>
      <c r="CS26" s="624"/>
      <c r="CT26" s="624"/>
      <c r="CU26" s="624"/>
      <c r="CV26" s="624"/>
      <c r="CW26" s="624"/>
      <c r="CX26" s="624"/>
      <c r="CY26" s="625"/>
      <c r="CZ26" s="628">
        <v>10.4</v>
      </c>
      <c r="DA26" s="653"/>
      <c r="DB26" s="653"/>
      <c r="DC26" s="658"/>
      <c r="DD26" s="632">
        <v>1838843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73449</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7097968</v>
      </c>
      <c r="BH27" s="624"/>
      <c r="BI27" s="624"/>
      <c r="BJ27" s="624"/>
      <c r="BK27" s="624"/>
      <c r="BL27" s="624"/>
      <c r="BM27" s="624"/>
      <c r="BN27" s="625"/>
      <c r="BO27" s="626">
        <v>100</v>
      </c>
      <c r="BP27" s="626"/>
      <c r="BQ27" s="626"/>
      <c r="BR27" s="626"/>
      <c r="BS27" s="627">
        <v>149262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5067255</v>
      </c>
      <c r="CS27" s="656"/>
      <c r="CT27" s="656"/>
      <c r="CU27" s="656"/>
      <c r="CV27" s="656"/>
      <c r="CW27" s="656"/>
      <c r="CX27" s="656"/>
      <c r="CY27" s="657"/>
      <c r="CZ27" s="628">
        <v>27.4</v>
      </c>
      <c r="DA27" s="653"/>
      <c r="DB27" s="653"/>
      <c r="DC27" s="658"/>
      <c r="DD27" s="632">
        <v>1649093</v>
      </c>
      <c r="DE27" s="656"/>
      <c r="DF27" s="656"/>
      <c r="DG27" s="656"/>
      <c r="DH27" s="656"/>
      <c r="DI27" s="656"/>
      <c r="DJ27" s="656"/>
      <c r="DK27" s="657"/>
      <c r="DL27" s="632">
        <v>1237274</v>
      </c>
      <c r="DM27" s="656"/>
      <c r="DN27" s="656"/>
      <c r="DO27" s="656"/>
      <c r="DP27" s="656"/>
      <c r="DQ27" s="656"/>
      <c r="DR27" s="656"/>
      <c r="DS27" s="656"/>
      <c r="DT27" s="656"/>
      <c r="DU27" s="656"/>
      <c r="DV27" s="657"/>
      <c r="DW27" s="628">
        <v>10.8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80918</v>
      </c>
      <c r="S28" s="624"/>
      <c r="T28" s="624"/>
      <c r="U28" s="624"/>
      <c r="V28" s="624"/>
      <c r="W28" s="624"/>
      <c r="X28" s="624"/>
      <c r="Y28" s="625"/>
      <c r="Z28" s="626">
        <v>0.4</v>
      </c>
      <c r="AA28" s="626"/>
      <c r="AB28" s="626"/>
      <c r="AC28" s="626"/>
      <c r="AD28" s="627">
        <v>12333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1678638</v>
      </c>
      <c r="CS28" s="624"/>
      <c r="CT28" s="624"/>
      <c r="CU28" s="624"/>
      <c r="CV28" s="624"/>
      <c r="CW28" s="624"/>
      <c r="CX28" s="624"/>
      <c r="CY28" s="625"/>
      <c r="CZ28" s="628">
        <v>9.1</v>
      </c>
      <c r="DA28" s="653"/>
      <c r="DB28" s="653"/>
      <c r="DC28" s="658"/>
      <c r="DD28" s="632">
        <v>1677898</v>
      </c>
      <c r="DE28" s="624"/>
      <c r="DF28" s="624"/>
      <c r="DG28" s="624"/>
      <c r="DH28" s="624"/>
      <c r="DI28" s="624"/>
      <c r="DJ28" s="624"/>
      <c r="DK28" s="625"/>
      <c r="DL28" s="632">
        <v>1677898</v>
      </c>
      <c r="DM28" s="624"/>
      <c r="DN28" s="624"/>
      <c r="DO28" s="624"/>
      <c r="DP28" s="624"/>
      <c r="DQ28" s="624"/>
      <c r="DR28" s="624"/>
      <c r="DS28" s="624"/>
      <c r="DT28" s="624"/>
      <c r="DU28" s="624"/>
      <c r="DV28" s="625"/>
      <c r="DW28" s="628">
        <v>14.6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25689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1678638</v>
      </c>
      <c r="CS29" s="656"/>
      <c r="CT29" s="656"/>
      <c r="CU29" s="656"/>
      <c r="CV29" s="656"/>
      <c r="CW29" s="656"/>
      <c r="CX29" s="656"/>
      <c r="CY29" s="657"/>
      <c r="CZ29" s="628">
        <v>9.1</v>
      </c>
      <c r="DA29" s="653"/>
      <c r="DB29" s="653"/>
      <c r="DC29" s="658"/>
      <c r="DD29" s="632">
        <v>1677898</v>
      </c>
      <c r="DE29" s="656"/>
      <c r="DF29" s="656"/>
      <c r="DG29" s="656"/>
      <c r="DH29" s="656"/>
      <c r="DI29" s="656"/>
      <c r="DJ29" s="656"/>
      <c r="DK29" s="657"/>
      <c r="DL29" s="632">
        <v>1677898</v>
      </c>
      <c r="DM29" s="656"/>
      <c r="DN29" s="656"/>
      <c r="DO29" s="656"/>
      <c r="DP29" s="656"/>
      <c r="DQ29" s="656"/>
      <c r="DR29" s="656"/>
      <c r="DS29" s="656"/>
      <c r="DT29" s="656"/>
      <c r="DU29" s="656"/>
      <c r="DV29" s="657"/>
      <c r="DW29" s="628">
        <v>14.6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3684821</v>
      </c>
      <c r="S30" s="624"/>
      <c r="T30" s="624"/>
      <c r="U30" s="624"/>
      <c r="V30" s="624"/>
      <c r="W30" s="624"/>
      <c r="X30" s="624"/>
      <c r="Y30" s="625"/>
      <c r="Z30" s="626">
        <v>18.899999999999999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1637214</v>
      </c>
      <c r="CS30" s="624"/>
      <c r="CT30" s="624"/>
      <c r="CU30" s="624"/>
      <c r="CV30" s="624"/>
      <c r="CW30" s="624"/>
      <c r="CX30" s="624"/>
      <c r="CY30" s="625"/>
      <c r="CZ30" s="628">
        <v>8.9</v>
      </c>
      <c r="DA30" s="653"/>
      <c r="DB30" s="653"/>
      <c r="DC30" s="658"/>
      <c r="DD30" s="632">
        <v>1636474</v>
      </c>
      <c r="DE30" s="624"/>
      <c r="DF30" s="624"/>
      <c r="DG30" s="624"/>
      <c r="DH30" s="624"/>
      <c r="DI30" s="624"/>
      <c r="DJ30" s="624"/>
      <c r="DK30" s="625"/>
      <c r="DL30" s="632">
        <v>1636474</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98.9</v>
      </c>
      <c r="BH31" s="667"/>
      <c r="BI31" s="667"/>
      <c r="BJ31" s="667"/>
      <c r="BK31" s="667"/>
      <c r="BL31" s="667"/>
      <c r="BM31" s="618">
        <v>97.1</v>
      </c>
      <c r="BN31" s="667"/>
      <c r="BO31" s="667"/>
      <c r="BP31" s="667"/>
      <c r="BQ31" s="668"/>
      <c r="BR31" s="670">
        <v>99.1</v>
      </c>
      <c r="BS31" s="667"/>
      <c r="BT31" s="667"/>
      <c r="BU31" s="667"/>
      <c r="BV31" s="667"/>
      <c r="BW31" s="667"/>
      <c r="BX31" s="618">
        <v>97.4</v>
      </c>
      <c r="BY31" s="667"/>
      <c r="BZ31" s="667"/>
      <c r="CA31" s="667"/>
      <c r="CB31" s="668"/>
      <c r="CD31" s="663"/>
      <c r="CE31" s="664"/>
      <c r="CF31" s="620" t="s">
        <v>301</v>
      </c>
      <c r="CG31" s="621"/>
      <c r="CH31" s="621"/>
      <c r="CI31" s="621"/>
      <c r="CJ31" s="621"/>
      <c r="CK31" s="621"/>
      <c r="CL31" s="621"/>
      <c r="CM31" s="621"/>
      <c r="CN31" s="621"/>
      <c r="CO31" s="621"/>
      <c r="CP31" s="621"/>
      <c r="CQ31" s="622"/>
      <c r="CR31" s="623">
        <v>41424</v>
      </c>
      <c r="CS31" s="656"/>
      <c r="CT31" s="656"/>
      <c r="CU31" s="656"/>
      <c r="CV31" s="656"/>
      <c r="CW31" s="656"/>
      <c r="CX31" s="656"/>
      <c r="CY31" s="657"/>
      <c r="CZ31" s="628">
        <v>0.2</v>
      </c>
      <c r="DA31" s="653"/>
      <c r="DB31" s="653"/>
      <c r="DC31" s="658"/>
      <c r="DD31" s="632">
        <v>41424</v>
      </c>
      <c r="DE31" s="656"/>
      <c r="DF31" s="656"/>
      <c r="DG31" s="656"/>
      <c r="DH31" s="656"/>
      <c r="DI31" s="656"/>
      <c r="DJ31" s="656"/>
      <c r="DK31" s="657"/>
      <c r="DL31" s="632">
        <v>41424</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1384533</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98.6</v>
      </c>
      <c r="BH32" s="656"/>
      <c r="BI32" s="656"/>
      <c r="BJ32" s="656"/>
      <c r="BK32" s="656"/>
      <c r="BL32" s="656"/>
      <c r="BM32" s="629">
        <v>96.9</v>
      </c>
      <c r="BN32" s="656"/>
      <c r="BO32" s="656"/>
      <c r="BP32" s="656"/>
      <c r="BQ32" s="669"/>
      <c r="BR32" s="680">
        <v>99</v>
      </c>
      <c r="BS32" s="656"/>
      <c r="BT32" s="656"/>
      <c r="BU32" s="656"/>
      <c r="BV32" s="656"/>
      <c r="BW32" s="656"/>
      <c r="BX32" s="629">
        <v>97.4</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6878</v>
      </c>
      <c r="S33" s="624"/>
      <c r="T33" s="624"/>
      <c r="U33" s="624"/>
      <c r="V33" s="624"/>
      <c r="W33" s="624"/>
      <c r="X33" s="624"/>
      <c r="Y33" s="625"/>
      <c r="Z33" s="626">
        <v>0</v>
      </c>
      <c r="AA33" s="626"/>
      <c r="AB33" s="626"/>
      <c r="AC33" s="626"/>
      <c r="AD33" s="627">
        <v>1511</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v>
      </c>
      <c r="BH33" s="682"/>
      <c r="BI33" s="682"/>
      <c r="BJ33" s="682"/>
      <c r="BK33" s="682"/>
      <c r="BL33" s="682"/>
      <c r="BM33" s="683">
        <v>97</v>
      </c>
      <c r="BN33" s="682"/>
      <c r="BO33" s="682"/>
      <c r="BP33" s="682"/>
      <c r="BQ33" s="684"/>
      <c r="BR33" s="681">
        <v>99.1</v>
      </c>
      <c r="BS33" s="682"/>
      <c r="BT33" s="682"/>
      <c r="BU33" s="682"/>
      <c r="BV33" s="682"/>
      <c r="BW33" s="682"/>
      <c r="BX33" s="683">
        <v>97.3</v>
      </c>
      <c r="BY33" s="682"/>
      <c r="BZ33" s="682"/>
      <c r="CA33" s="682"/>
      <c r="CB33" s="684"/>
      <c r="CD33" s="620" t="s">
        <v>308</v>
      </c>
      <c r="CE33" s="621"/>
      <c r="CF33" s="621"/>
      <c r="CG33" s="621"/>
      <c r="CH33" s="621"/>
      <c r="CI33" s="621"/>
      <c r="CJ33" s="621"/>
      <c r="CK33" s="621"/>
      <c r="CL33" s="621"/>
      <c r="CM33" s="621"/>
      <c r="CN33" s="621"/>
      <c r="CO33" s="621"/>
      <c r="CP33" s="621"/>
      <c r="CQ33" s="622"/>
      <c r="CR33" s="623">
        <v>7567141</v>
      </c>
      <c r="CS33" s="656"/>
      <c r="CT33" s="656"/>
      <c r="CU33" s="656"/>
      <c r="CV33" s="656"/>
      <c r="CW33" s="656"/>
      <c r="CX33" s="656"/>
      <c r="CY33" s="657"/>
      <c r="CZ33" s="628">
        <v>40.9</v>
      </c>
      <c r="DA33" s="653"/>
      <c r="DB33" s="653"/>
      <c r="DC33" s="658"/>
      <c r="DD33" s="632">
        <v>6565411</v>
      </c>
      <c r="DE33" s="656"/>
      <c r="DF33" s="656"/>
      <c r="DG33" s="656"/>
      <c r="DH33" s="656"/>
      <c r="DI33" s="656"/>
      <c r="DJ33" s="656"/>
      <c r="DK33" s="657"/>
      <c r="DL33" s="632">
        <v>5374324</v>
      </c>
      <c r="DM33" s="656"/>
      <c r="DN33" s="656"/>
      <c r="DO33" s="656"/>
      <c r="DP33" s="656"/>
      <c r="DQ33" s="656"/>
      <c r="DR33" s="656"/>
      <c r="DS33" s="656"/>
      <c r="DT33" s="656"/>
      <c r="DU33" s="656"/>
      <c r="DV33" s="657"/>
      <c r="DW33" s="628">
        <v>46.8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136580</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2856398</v>
      </c>
      <c r="CS34" s="624"/>
      <c r="CT34" s="624"/>
      <c r="CU34" s="624"/>
      <c r="CV34" s="624"/>
      <c r="CW34" s="624"/>
      <c r="CX34" s="624"/>
      <c r="CY34" s="625"/>
      <c r="CZ34" s="628">
        <v>15.4</v>
      </c>
      <c r="DA34" s="653"/>
      <c r="DB34" s="653"/>
      <c r="DC34" s="658"/>
      <c r="DD34" s="632">
        <v>2307545</v>
      </c>
      <c r="DE34" s="624"/>
      <c r="DF34" s="624"/>
      <c r="DG34" s="624"/>
      <c r="DH34" s="624"/>
      <c r="DI34" s="624"/>
      <c r="DJ34" s="624"/>
      <c r="DK34" s="625"/>
      <c r="DL34" s="632">
        <v>1874185</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16552</v>
      </c>
      <c r="S35" s="624"/>
      <c r="T35" s="624"/>
      <c r="U35" s="624"/>
      <c r="V35" s="624"/>
      <c r="W35" s="624"/>
      <c r="X35" s="624"/>
      <c r="Y35" s="625"/>
      <c r="Z35" s="626">
        <v>0.1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117994</v>
      </c>
      <c r="CS35" s="656"/>
      <c r="CT35" s="656"/>
      <c r="CU35" s="656"/>
      <c r="CV35" s="656"/>
      <c r="CW35" s="656"/>
      <c r="CX35" s="656"/>
      <c r="CY35" s="657"/>
      <c r="CZ35" s="628">
        <v>0.6</v>
      </c>
      <c r="DA35" s="653"/>
      <c r="DB35" s="653"/>
      <c r="DC35" s="658"/>
      <c r="DD35" s="632">
        <v>109498</v>
      </c>
      <c r="DE35" s="656"/>
      <c r="DF35" s="656"/>
      <c r="DG35" s="656"/>
      <c r="DH35" s="656"/>
      <c r="DI35" s="656"/>
      <c r="DJ35" s="656"/>
      <c r="DK35" s="657"/>
      <c r="DL35" s="632">
        <v>109168</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1333780</v>
      </c>
      <c r="S36" s="624"/>
      <c r="T36" s="624"/>
      <c r="U36" s="624"/>
      <c r="V36" s="624"/>
      <c r="W36" s="624"/>
      <c r="X36" s="624"/>
      <c r="Y36" s="625"/>
      <c r="Z36" s="626">
        <v>6.8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2094242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2814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2812320</v>
      </c>
      <c r="CS36" s="624"/>
      <c r="CT36" s="624"/>
      <c r="CU36" s="624"/>
      <c r="CV36" s="624"/>
      <c r="CW36" s="624"/>
      <c r="CX36" s="624"/>
      <c r="CY36" s="625"/>
      <c r="CZ36" s="628">
        <v>15.2</v>
      </c>
      <c r="DA36" s="653"/>
      <c r="DB36" s="653"/>
      <c r="DC36" s="658"/>
      <c r="DD36" s="632">
        <v>2670831</v>
      </c>
      <c r="DE36" s="624"/>
      <c r="DF36" s="624"/>
      <c r="DG36" s="624"/>
      <c r="DH36" s="624"/>
      <c r="DI36" s="624"/>
      <c r="DJ36" s="624"/>
      <c r="DK36" s="625"/>
      <c r="DL36" s="632">
        <v>2045355</v>
      </c>
      <c r="DM36" s="624"/>
      <c r="DN36" s="624"/>
      <c r="DO36" s="624"/>
      <c r="DP36" s="624"/>
      <c r="DQ36" s="624"/>
      <c r="DR36" s="624"/>
      <c r="DS36" s="624"/>
      <c r="DT36" s="624"/>
      <c r="DU36" s="624"/>
      <c r="DV36" s="625"/>
      <c r="DW36" s="628">
        <v>17.8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254456</v>
      </c>
      <c r="S37" s="624"/>
      <c r="T37" s="624"/>
      <c r="U37" s="624"/>
      <c r="V37" s="624"/>
      <c r="W37" s="624"/>
      <c r="X37" s="624"/>
      <c r="Y37" s="625"/>
      <c r="Z37" s="626">
        <v>1.3</v>
      </c>
      <c r="AA37" s="626"/>
      <c r="AB37" s="626"/>
      <c r="AC37" s="626"/>
      <c r="AD37" s="627">
        <v>24638</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482890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-16519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1416295</v>
      </c>
      <c r="CS37" s="656"/>
      <c r="CT37" s="656"/>
      <c r="CU37" s="656"/>
      <c r="CV37" s="656"/>
      <c r="CW37" s="656"/>
      <c r="CX37" s="656"/>
      <c r="CY37" s="657"/>
      <c r="CZ37" s="628">
        <v>7.7</v>
      </c>
      <c r="DA37" s="653"/>
      <c r="DB37" s="653"/>
      <c r="DC37" s="658"/>
      <c r="DD37" s="632">
        <v>1416295</v>
      </c>
      <c r="DE37" s="656"/>
      <c r="DF37" s="656"/>
      <c r="DG37" s="656"/>
      <c r="DH37" s="656"/>
      <c r="DI37" s="656"/>
      <c r="DJ37" s="656"/>
      <c r="DK37" s="657"/>
      <c r="DL37" s="632">
        <v>1399898</v>
      </c>
      <c r="DM37" s="656"/>
      <c r="DN37" s="656"/>
      <c r="DO37" s="656"/>
      <c r="DP37" s="656"/>
      <c r="DQ37" s="656"/>
      <c r="DR37" s="656"/>
      <c r="DS37" s="656"/>
      <c r="DT37" s="656"/>
      <c r="DU37" s="656"/>
      <c r="DV37" s="657"/>
      <c r="DW37" s="628">
        <v>12.2</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458600</v>
      </c>
      <c r="S38" s="624"/>
      <c r="T38" s="624"/>
      <c r="U38" s="624"/>
      <c r="V38" s="624"/>
      <c r="W38" s="624"/>
      <c r="X38" s="624"/>
      <c r="Y38" s="625"/>
      <c r="Z38" s="626">
        <v>2.4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7260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6844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1661556</v>
      </c>
      <c r="CS38" s="624"/>
      <c r="CT38" s="624"/>
      <c r="CU38" s="624"/>
      <c r="CV38" s="624"/>
      <c r="CW38" s="624"/>
      <c r="CX38" s="624"/>
      <c r="CY38" s="625"/>
      <c r="CZ38" s="628">
        <v>9</v>
      </c>
      <c r="DA38" s="653"/>
      <c r="DB38" s="653"/>
      <c r="DC38" s="658"/>
      <c r="DD38" s="632">
        <v>1383115</v>
      </c>
      <c r="DE38" s="624"/>
      <c r="DF38" s="624"/>
      <c r="DG38" s="624"/>
      <c r="DH38" s="624"/>
      <c r="DI38" s="624"/>
      <c r="DJ38" s="624"/>
      <c r="DK38" s="625"/>
      <c r="DL38" s="632">
        <v>1345616</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2299</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10722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105623</v>
      </c>
      <c r="CS39" s="656"/>
      <c r="CT39" s="656"/>
      <c r="CU39" s="656"/>
      <c r="CV39" s="656"/>
      <c r="CW39" s="656"/>
      <c r="CX39" s="656"/>
      <c r="CY39" s="657"/>
      <c r="CZ39" s="628">
        <v>0.6</v>
      </c>
      <c r="DA39" s="653"/>
      <c r="DB39" s="653"/>
      <c r="DC39" s="658"/>
      <c r="DD39" s="632">
        <v>94422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114600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13250</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19512243</v>
      </c>
      <c r="S41" s="696"/>
      <c r="T41" s="696"/>
      <c r="U41" s="696"/>
      <c r="V41" s="696"/>
      <c r="W41" s="696"/>
      <c r="X41" s="696"/>
      <c r="Y41" s="700"/>
      <c r="Z41" s="701">
        <v>100</v>
      </c>
      <c r="AA41" s="701"/>
      <c r="AB41" s="701"/>
      <c r="AC41" s="701"/>
      <c r="AD41" s="702">
        <v>11370535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330476</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1271317</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295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1107284</v>
      </c>
      <c r="CS42" s="656"/>
      <c r="CT42" s="656"/>
      <c r="CU42" s="656"/>
      <c r="CV42" s="656"/>
      <c r="CW42" s="656"/>
      <c r="CX42" s="656"/>
      <c r="CY42" s="657"/>
      <c r="CZ42" s="628">
        <v>6</v>
      </c>
      <c r="DA42" s="653"/>
      <c r="DB42" s="653"/>
      <c r="DC42" s="658"/>
      <c r="DD42" s="632">
        <v>519326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82114</v>
      </c>
      <c r="CS43" s="656"/>
      <c r="CT43" s="656"/>
      <c r="CU43" s="656"/>
      <c r="CV43" s="656"/>
      <c r="CW43" s="656"/>
      <c r="CX43" s="656"/>
      <c r="CY43" s="657"/>
      <c r="CZ43" s="628">
        <v>0.4</v>
      </c>
      <c r="DA43" s="653"/>
      <c r="DB43" s="653"/>
      <c r="DC43" s="658"/>
      <c r="DD43" s="632">
        <v>82114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1107284</v>
      </c>
      <c r="CS44" s="624"/>
      <c r="CT44" s="624"/>
      <c r="CU44" s="624"/>
      <c r="CV44" s="624"/>
      <c r="CW44" s="624"/>
      <c r="CX44" s="624"/>
      <c r="CY44" s="625"/>
      <c r="CZ44" s="628">
        <v>6</v>
      </c>
      <c r="DA44" s="629"/>
      <c r="DB44" s="629"/>
      <c r="DC44" s="635"/>
      <c r="DD44" s="632">
        <v>519326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423950</v>
      </c>
      <c r="CS45" s="656"/>
      <c r="CT45" s="656"/>
      <c r="CU45" s="656"/>
      <c r="CV45" s="656"/>
      <c r="CW45" s="656"/>
      <c r="CX45" s="656"/>
      <c r="CY45" s="657"/>
      <c r="CZ45" s="628">
        <v>2.2999999999999998</v>
      </c>
      <c r="DA45" s="653"/>
      <c r="DB45" s="653"/>
      <c r="DC45" s="658"/>
      <c r="DD45" s="632">
        <v>32066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607250</v>
      </c>
      <c r="CS46" s="624"/>
      <c r="CT46" s="624"/>
      <c r="CU46" s="624"/>
      <c r="CV46" s="624"/>
      <c r="CW46" s="624"/>
      <c r="CX46" s="624"/>
      <c r="CY46" s="625"/>
      <c r="CZ46" s="628">
        <v>3.3</v>
      </c>
      <c r="DA46" s="629"/>
      <c r="DB46" s="629"/>
      <c r="DC46" s="635"/>
      <c r="DD46" s="632">
        <v>469884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18492605</v>
      </c>
      <c r="CS49" s="682"/>
      <c r="CT49" s="682"/>
      <c r="CU49" s="682"/>
      <c r="CV49" s="682"/>
      <c r="CW49" s="682"/>
      <c r="CX49" s="682"/>
      <c r="CY49" s="711"/>
      <c r="CZ49" s="703">
        <v>100</v>
      </c>
      <c r="DA49" s="712"/>
      <c r="DB49" s="712"/>
      <c r="DC49" s="713"/>
      <c r="DD49" s="714">
        <v>13355366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P2USVRZGASJdACnUOqmnSqrNHXV7gcaLz4xiHePasMoyb1PgVmVfrkWDBm7BZP7v90815WCQTNtK2D80IOsug==" saltValue="YcrNmUqow2ugroinLo6z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19515</v>
      </c>
      <c r="R7" s="753"/>
      <c r="S7" s="753"/>
      <c r="T7" s="753"/>
      <c r="U7" s="753"/>
      <c r="V7" s="753">
        <v>18495</v>
      </c>
      <c r="W7" s="753"/>
      <c r="X7" s="753"/>
      <c r="Y7" s="753"/>
      <c r="Z7" s="753"/>
      <c r="AA7" s="753">
        <v>1020</v>
      </c>
      <c r="AB7" s="753"/>
      <c r="AC7" s="753"/>
      <c r="AD7" s="753"/>
      <c r="AE7" s="754"/>
      <c r="AF7" s="755">
        <v>868</v>
      </c>
      <c r="AG7" s="756"/>
      <c r="AH7" s="756"/>
      <c r="AI7" s="756"/>
      <c r="AJ7" s="757"/>
      <c r="AK7" s="758" t="s">
        <v>551</v>
      </c>
      <c r="AL7" s="759"/>
      <c r="AM7" s="759"/>
      <c r="AN7" s="759"/>
      <c r="AO7" s="759"/>
      <c r="AP7" s="759">
        <v>14993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31</v>
      </c>
      <c r="CI7" s="744"/>
      <c r="CJ7" s="744"/>
      <c r="CK7" s="744"/>
      <c r="CL7" s="745"/>
      <c r="CM7" s="743">
        <v>396</v>
      </c>
      <c r="CN7" s="744"/>
      <c r="CO7" s="744"/>
      <c r="CP7" s="744"/>
      <c r="CQ7" s="745"/>
      <c r="CR7" s="743">
        <v>261</v>
      </c>
      <c r="CS7" s="744"/>
      <c r="CT7" s="744"/>
      <c r="CU7" s="744"/>
      <c r="CV7" s="745"/>
      <c r="CW7" s="743" t="s">
        <v>490</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373</v>
      </c>
      <c r="CN8" s="777"/>
      <c r="CO8" s="777"/>
      <c r="CP8" s="777"/>
      <c r="CQ8" s="778"/>
      <c r="CR8" s="776">
        <v>5</v>
      </c>
      <c r="CS8" s="777"/>
      <c r="CT8" s="777"/>
      <c r="CU8" s="777"/>
      <c r="CV8" s="778"/>
      <c r="CW8" s="776" t="s">
        <v>490</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v>
      </c>
      <c r="CI9" s="777"/>
      <c r="CJ9" s="777"/>
      <c r="CK9" s="777"/>
      <c r="CL9" s="778"/>
      <c r="CM9" s="776">
        <v>23</v>
      </c>
      <c r="CN9" s="777"/>
      <c r="CO9" s="777"/>
      <c r="CP9" s="777"/>
      <c r="CQ9" s="778"/>
      <c r="CR9" s="776">
        <v>5</v>
      </c>
      <c r="CS9" s="777"/>
      <c r="CT9" s="777"/>
      <c r="CU9" s="777"/>
      <c r="CV9" s="778"/>
      <c r="CW9" s="776">
        <v>2</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19515</v>
      </c>
      <c r="R23" s="793"/>
      <c r="S23" s="793"/>
      <c r="T23" s="793"/>
      <c r="U23" s="793"/>
      <c r="V23" s="793">
        <v>18495</v>
      </c>
      <c r="W23" s="793"/>
      <c r="X23" s="793"/>
      <c r="Y23" s="793"/>
      <c r="Z23" s="793"/>
      <c r="AA23" s="793">
        <v>1020</v>
      </c>
      <c r="AB23" s="793"/>
      <c r="AC23" s="793"/>
      <c r="AD23" s="793"/>
      <c r="AE23" s="794"/>
      <c r="AF23" s="795">
        <v>868</v>
      </c>
      <c r="AG23" s="793"/>
      <c r="AH23" s="793"/>
      <c r="AI23" s="793"/>
      <c r="AJ23" s="796"/>
      <c r="AK23" s="797"/>
      <c r="AL23" s="798"/>
      <c r="AM23" s="798"/>
      <c r="AN23" s="798"/>
      <c r="AO23" s="798"/>
      <c r="AP23" s="793">
        <v>14993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4658</v>
      </c>
      <c r="R28" s="823"/>
      <c r="S28" s="823"/>
      <c r="T28" s="823"/>
      <c r="U28" s="823"/>
      <c r="V28" s="823">
        <v>4656</v>
      </c>
      <c r="W28" s="823"/>
      <c r="X28" s="823"/>
      <c r="Y28" s="823"/>
      <c r="Z28" s="823"/>
      <c r="AA28" s="823">
        <v>3</v>
      </c>
      <c r="AB28" s="823"/>
      <c r="AC28" s="823"/>
      <c r="AD28" s="823"/>
      <c r="AE28" s="824"/>
      <c r="AF28" s="825">
        <v>3</v>
      </c>
      <c r="AG28" s="823"/>
      <c r="AH28" s="823"/>
      <c r="AI28" s="823"/>
      <c r="AJ28" s="826"/>
      <c r="AK28" s="827">
        <v>330</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3697</v>
      </c>
      <c r="R29" s="784"/>
      <c r="S29" s="784"/>
      <c r="T29" s="784"/>
      <c r="U29" s="784"/>
      <c r="V29" s="784">
        <v>3577</v>
      </c>
      <c r="W29" s="784"/>
      <c r="X29" s="784"/>
      <c r="Y29" s="784"/>
      <c r="Z29" s="784"/>
      <c r="AA29" s="784">
        <v>120</v>
      </c>
      <c r="AB29" s="784"/>
      <c r="AC29" s="784"/>
      <c r="AD29" s="784"/>
      <c r="AE29" s="785"/>
      <c r="AF29" s="786">
        <v>120</v>
      </c>
      <c r="AG29" s="787"/>
      <c r="AH29" s="787"/>
      <c r="AI29" s="787"/>
      <c r="AJ29" s="788"/>
      <c r="AK29" s="834">
        <v>590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716</v>
      </c>
      <c r="R30" s="784"/>
      <c r="S30" s="784"/>
      <c r="T30" s="784"/>
      <c r="U30" s="784"/>
      <c r="V30" s="784">
        <v>715</v>
      </c>
      <c r="W30" s="784"/>
      <c r="X30" s="784"/>
      <c r="Y30" s="784"/>
      <c r="Z30" s="784"/>
      <c r="AA30" s="784">
        <v>2</v>
      </c>
      <c r="AB30" s="784"/>
      <c r="AC30" s="784"/>
      <c r="AD30" s="784"/>
      <c r="AE30" s="785"/>
      <c r="AF30" s="786">
        <v>2</v>
      </c>
      <c r="AG30" s="787"/>
      <c r="AH30" s="787"/>
      <c r="AI30" s="787"/>
      <c r="AJ30" s="788"/>
      <c r="AK30" s="834">
        <v>154</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1295</v>
      </c>
      <c r="R31" s="784"/>
      <c r="S31" s="784"/>
      <c r="T31" s="784"/>
      <c r="U31" s="784"/>
      <c r="V31" s="784">
        <v>1049</v>
      </c>
      <c r="W31" s="784"/>
      <c r="X31" s="784"/>
      <c r="Y31" s="784"/>
      <c r="Z31" s="784"/>
      <c r="AA31" s="784">
        <v>246</v>
      </c>
      <c r="AB31" s="784"/>
      <c r="AC31" s="784"/>
      <c r="AD31" s="784"/>
      <c r="AE31" s="785"/>
      <c r="AF31" s="786">
        <v>1662</v>
      </c>
      <c r="AG31" s="787"/>
      <c r="AH31" s="787"/>
      <c r="AI31" s="787"/>
      <c r="AJ31" s="788"/>
      <c r="AK31" s="834">
        <v>7</v>
      </c>
      <c r="AL31" s="830"/>
      <c r="AM31" s="830"/>
      <c r="AN31" s="830"/>
      <c r="AO31" s="830"/>
      <c r="AP31" s="830">
        <v>3843</v>
      </c>
      <c r="AQ31" s="830"/>
      <c r="AR31" s="830"/>
      <c r="AS31" s="830"/>
      <c r="AT31" s="830"/>
      <c r="AU31" s="830">
        <v>12</v>
      </c>
      <c r="AV31" s="830"/>
      <c r="AW31" s="830"/>
      <c r="AX31" s="830"/>
      <c r="AY31" s="830"/>
      <c r="AZ31" s="831" t="s">
        <v>551</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1219</v>
      </c>
      <c r="R32" s="784"/>
      <c r="S32" s="784"/>
      <c r="T32" s="784"/>
      <c r="U32" s="784"/>
      <c r="V32" s="784">
        <v>1216</v>
      </c>
      <c r="W32" s="784"/>
      <c r="X32" s="784"/>
      <c r="Y32" s="784"/>
      <c r="Z32" s="784"/>
      <c r="AA32" s="784">
        <v>3</v>
      </c>
      <c r="AB32" s="784"/>
      <c r="AC32" s="784"/>
      <c r="AD32" s="784"/>
      <c r="AE32" s="785"/>
      <c r="AF32" s="786">
        <v>70</v>
      </c>
      <c r="AG32" s="787"/>
      <c r="AH32" s="787"/>
      <c r="AI32" s="787"/>
      <c r="AJ32" s="788"/>
      <c r="AK32" s="834">
        <v>425</v>
      </c>
      <c r="AL32" s="830"/>
      <c r="AM32" s="830"/>
      <c r="AN32" s="830"/>
      <c r="AO32" s="830"/>
      <c r="AP32" s="830">
        <v>5120</v>
      </c>
      <c r="AQ32" s="830"/>
      <c r="AR32" s="830"/>
      <c r="AS32" s="830"/>
      <c r="AT32" s="830"/>
      <c r="AU32" s="830">
        <v>3891</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116</v>
      </c>
      <c r="R33" s="784"/>
      <c r="S33" s="784"/>
      <c r="T33" s="784"/>
      <c r="U33" s="784"/>
      <c r="V33" s="784">
        <v>116</v>
      </c>
      <c r="W33" s="784"/>
      <c r="X33" s="784"/>
      <c r="Y33" s="784"/>
      <c r="Z33" s="784"/>
      <c r="AA33" s="784">
        <v>0</v>
      </c>
      <c r="AB33" s="784"/>
      <c r="AC33" s="784"/>
      <c r="AD33" s="784"/>
      <c r="AE33" s="785"/>
      <c r="AF33" s="786">
        <v>0</v>
      </c>
      <c r="AG33" s="787"/>
      <c r="AH33" s="787"/>
      <c r="AI33" s="787"/>
      <c r="AJ33" s="788"/>
      <c r="AK33" s="834">
        <v>57</v>
      </c>
      <c r="AL33" s="830"/>
      <c r="AM33" s="830"/>
      <c r="AN33" s="830"/>
      <c r="AO33" s="830"/>
      <c r="AP33" s="830">
        <v>718</v>
      </c>
      <c r="AQ33" s="830"/>
      <c r="AR33" s="830"/>
      <c r="AS33" s="830"/>
      <c r="AT33" s="830"/>
      <c r="AU33" s="830">
        <v>713</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126</v>
      </c>
      <c r="R34" s="784"/>
      <c r="S34" s="784"/>
      <c r="T34" s="784"/>
      <c r="U34" s="784"/>
      <c r="V34" s="784">
        <v>69</v>
      </c>
      <c r="W34" s="784"/>
      <c r="X34" s="784"/>
      <c r="Y34" s="784"/>
      <c r="Z34" s="784"/>
      <c r="AA34" s="784">
        <v>57</v>
      </c>
      <c r="AB34" s="784"/>
      <c r="AC34" s="784"/>
      <c r="AD34" s="784"/>
      <c r="AE34" s="785"/>
      <c r="AF34" s="786">
        <v>73</v>
      </c>
      <c r="AG34" s="787"/>
      <c r="AH34" s="787"/>
      <c r="AI34" s="787"/>
      <c r="AJ34" s="788"/>
      <c r="AK34" s="834">
        <v>36</v>
      </c>
      <c r="AL34" s="830"/>
      <c r="AM34" s="830"/>
      <c r="AN34" s="830"/>
      <c r="AO34" s="830"/>
      <c r="AP34" s="830" t="s">
        <v>551</v>
      </c>
      <c r="AQ34" s="830"/>
      <c r="AR34" s="830"/>
      <c r="AS34" s="830"/>
      <c r="AT34" s="830"/>
      <c r="AU34" s="830" t="s">
        <v>551</v>
      </c>
      <c r="AV34" s="830"/>
      <c r="AW34" s="830"/>
      <c r="AX34" s="830"/>
      <c r="AY34" s="830"/>
      <c r="AZ34" s="831" t="s">
        <v>551</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71</v>
      </c>
      <c r="R35" s="784"/>
      <c r="S35" s="784"/>
      <c r="T35" s="784"/>
      <c r="U35" s="784"/>
      <c r="V35" s="784">
        <v>39</v>
      </c>
      <c r="W35" s="784"/>
      <c r="X35" s="784"/>
      <c r="Y35" s="784"/>
      <c r="Z35" s="784"/>
      <c r="AA35" s="784">
        <v>32</v>
      </c>
      <c r="AB35" s="784"/>
      <c r="AC35" s="784"/>
      <c r="AD35" s="784"/>
      <c r="AE35" s="785"/>
      <c r="AF35" s="786">
        <v>34</v>
      </c>
      <c r="AG35" s="787"/>
      <c r="AH35" s="787"/>
      <c r="AI35" s="787"/>
      <c r="AJ35" s="788"/>
      <c r="AK35" s="834">
        <v>19</v>
      </c>
      <c r="AL35" s="830"/>
      <c r="AM35" s="830"/>
      <c r="AN35" s="830"/>
      <c r="AO35" s="830"/>
      <c r="AP35" s="830" t="s">
        <v>551</v>
      </c>
      <c r="AQ35" s="830"/>
      <c r="AR35" s="830"/>
      <c r="AS35" s="830"/>
      <c r="AT35" s="830"/>
      <c r="AU35" s="830">
        <v>29</v>
      </c>
      <c r="AV35" s="830"/>
      <c r="AW35" s="830"/>
      <c r="AX35" s="830"/>
      <c r="AY35" s="830"/>
      <c r="AZ35" s="831" t="s">
        <v>551</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1964</v>
      </c>
      <c r="AG63" s="844"/>
      <c r="AH63" s="844"/>
      <c r="AI63" s="844"/>
      <c r="AJ63" s="845"/>
      <c r="AK63" s="846"/>
      <c r="AL63" s="841"/>
      <c r="AM63" s="841"/>
      <c r="AN63" s="841"/>
      <c r="AO63" s="841"/>
      <c r="AP63" s="844">
        <v>9681</v>
      </c>
      <c r="AQ63" s="844"/>
      <c r="AR63" s="844"/>
      <c r="AS63" s="844"/>
      <c r="AT63" s="844"/>
      <c r="AU63" s="844">
        <v>4645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452</v>
      </c>
      <c r="R70" s="830"/>
      <c r="S70" s="830"/>
      <c r="T70" s="830"/>
      <c r="U70" s="830"/>
      <c r="V70" s="830">
        <v>233</v>
      </c>
      <c r="W70" s="830"/>
      <c r="X70" s="830"/>
      <c r="Y70" s="830"/>
      <c r="Z70" s="830"/>
      <c r="AA70" s="830">
        <v>220</v>
      </c>
      <c r="AB70" s="830"/>
      <c r="AC70" s="830"/>
      <c r="AD70" s="830"/>
      <c r="AE70" s="830"/>
      <c r="AF70" s="830">
        <v>220</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559</v>
      </c>
      <c r="C71" s="874"/>
      <c r="D71" s="874"/>
      <c r="E71" s="874"/>
      <c r="F71" s="874"/>
      <c r="G71" s="874"/>
      <c r="H71" s="874"/>
      <c r="I71" s="874"/>
      <c r="J71" s="874"/>
      <c r="K71" s="874"/>
      <c r="L71" s="874"/>
      <c r="M71" s="874"/>
      <c r="N71" s="874"/>
      <c r="O71" s="874"/>
      <c r="P71" s="875"/>
      <c r="Q71" s="876">
        <v>1440</v>
      </c>
      <c r="R71" s="830"/>
      <c r="S71" s="830"/>
      <c r="T71" s="830"/>
      <c r="U71" s="830"/>
      <c r="V71" s="830">
        <v>1433</v>
      </c>
      <c r="W71" s="830"/>
      <c r="X71" s="830"/>
      <c r="Y71" s="830"/>
      <c r="Z71" s="830"/>
      <c r="AA71" s="830">
        <v>7</v>
      </c>
      <c r="AB71" s="830"/>
      <c r="AC71" s="830"/>
      <c r="AD71" s="830"/>
      <c r="AE71" s="830"/>
      <c r="AF71" s="830">
        <v>7</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388762</v>
      </c>
      <c r="R72" s="830"/>
      <c r="S72" s="830"/>
      <c r="T72" s="830"/>
      <c r="U72" s="830"/>
      <c r="V72" s="830">
        <v>379528</v>
      </c>
      <c r="W72" s="830"/>
      <c r="X72" s="830"/>
      <c r="Y72" s="830"/>
      <c r="Z72" s="830"/>
      <c r="AA72" s="830">
        <v>9234</v>
      </c>
      <c r="AB72" s="830"/>
      <c r="AC72" s="830"/>
      <c r="AD72" s="830"/>
      <c r="AE72" s="830"/>
      <c r="AF72" s="830">
        <v>8886</v>
      </c>
      <c r="AG72" s="830"/>
      <c r="AH72" s="830"/>
      <c r="AI72" s="830"/>
      <c r="AJ72" s="830"/>
      <c r="AK72" s="830">
        <v>3256</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7246</v>
      </c>
      <c r="R73" s="830"/>
      <c r="S73" s="830"/>
      <c r="T73" s="830"/>
      <c r="U73" s="830"/>
      <c r="V73" s="830">
        <v>6369</v>
      </c>
      <c r="W73" s="830"/>
      <c r="X73" s="830"/>
      <c r="Y73" s="830"/>
      <c r="Z73" s="830"/>
      <c r="AA73" s="830">
        <v>876</v>
      </c>
      <c r="AB73" s="830"/>
      <c r="AC73" s="830"/>
      <c r="AD73" s="830"/>
      <c r="AE73" s="830"/>
      <c r="AF73" s="830">
        <v>700</v>
      </c>
      <c r="AG73" s="830"/>
      <c r="AH73" s="830"/>
      <c r="AI73" s="830"/>
      <c r="AJ73" s="830"/>
      <c r="AK73" s="830" t="s">
        <v>551</v>
      </c>
      <c r="AL73" s="830"/>
      <c r="AM73" s="830"/>
      <c r="AN73" s="830"/>
      <c r="AO73" s="830"/>
      <c r="AP73" s="830">
        <v>4262</v>
      </c>
      <c r="AQ73" s="830"/>
      <c r="AR73" s="830"/>
      <c r="AS73" s="830"/>
      <c r="AT73" s="830"/>
      <c r="AU73" s="830">
        <v>1131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9834</v>
      </c>
      <c r="AG88" s="844"/>
      <c r="AH88" s="844"/>
      <c r="AI88" s="844"/>
      <c r="AJ88" s="844"/>
      <c r="AK88" s="841"/>
      <c r="AL88" s="841"/>
      <c r="AM88" s="841"/>
      <c r="AN88" s="841"/>
      <c r="AO88" s="841"/>
      <c r="AP88" s="844">
        <v>4262</v>
      </c>
      <c r="AQ88" s="844"/>
      <c r="AR88" s="844"/>
      <c r="AS88" s="844"/>
      <c r="AT88" s="844"/>
      <c r="AU88" s="844">
        <v>1131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271</v>
      </c>
      <c r="CS102" s="852"/>
      <c r="CT102" s="852"/>
      <c r="CU102" s="852"/>
      <c r="CV102" s="891"/>
      <c r="CW102" s="890">
        <v>2</v>
      </c>
      <c r="CX102" s="852"/>
      <c r="CY102" s="852"/>
      <c r="CZ102" s="852"/>
      <c r="DA102" s="891"/>
      <c r="DB102" s="890" t="s">
        <v>551</v>
      </c>
      <c r="DC102" s="852"/>
      <c r="DD102" s="852"/>
      <c r="DE102" s="852"/>
      <c r="DF102" s="891"/>
      <c r="DG102" s="890" t="s">
        <v>551</v>
      </c>
      <c r="DH102" s="852"/>
      <c r="DI102" s="852"/>
      <c r="DJ102" s="852"/>
      <c r="DK102" s="891"/>
      <c r="DL102" s="890" t="s">
        <v>551</v>
      </c>
      <c r="DM102" s="852"/>
      <c r="DN102" s="852"/>
      <c r="DO102" s="852"/>
      <c r="DP102" s="891"/>
      <c r="DQ102" s="890" t="s">
        <v>551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1436230</v>
      </c>
      <c r="AB110" s="900"/>
      <c r="AC110" s="900"/>
      <c r="AD110" s="900"/>
      <c r="AE110" s="901"/>
      <c r="AF110" s="902">
        <v>1473933</v>
      </c>
      <c r="AG110" s="900"/>
      <c r="AH110" s="900"/>
      <c r="AI110" s="900"/>
      <c r="AJ110" s="901"/>
      <c r="AK110" s="902">
        <v>1625588</v>
      </c>
      <c r="AL110" s="900"/>
      <c r="AM110" s="900"/>
      <c r="AN110" s="900"/>
      <c r="AO110" s="901"/>
      <c r="AP110" s="903">
        <v>16.100000000000001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16733982</v>
      </c>
      <c r="BR110" s="931"/>
      <c r="BS110" s="931"/>
      <c r="BT110" s="931"/>
      <c r="BU110" s="931"/>
      <c r="BV110" s="931">
        <v>16122055</v>
      </c>
      <c r="BW110" s="931"/>
      <c r="BX110" s="931"/>
      <c r="BY110" s="931"/>
      <c r="BZ110" s="931"/>
      <c r="CA110" s="931">
        <v>14992875</v>
      </c>
      <c r="CB110" s="931"/>
      <c r="CC110" s="931"/>
      <c r="CD110" s="931"/>
      <c r="CE110" s="931"/>
      <c r="CF110" s="944">
        <v>148.9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258902</v>
      </c>
      <c r="BR111" s="926"/>
      <c r="BS111" s="926"/>
      <c r="BT111" s="926"/>
      <c r="BU111" s="926"/>
      <c r="BV111" s="926">
        <v>142101</v>
      </c>
      <c r="BW111" s="926"/>
      <c r="BX111" s="926"/>
      <c r="BY111" s="926"/>
      <c r="BZ111" s="926"/>
      <c r="CA111" s="926">
        <v>38186</v>
      </c>
      <c r="CB111" s="926"/>
      <c r="CC111" s="926"/>
      <c r="CD111" s="926"/>
      <c r="CE111" s="926"/>
      <c r="CF111" s="920">
        <v>0.4</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5058146</v>
      </c>
      <c r="BR112" s="926"/>
      <c r="BS112" s="926"/>
      <c r="BT112" s="926"/>
      <c r="BU112" s="926"/>
      <c r="BV112" s="926">
        <v>4739767</v>
      </c>
      <c r="BW112" s="926"/>
      <c r="BX112" s="926"/>
      <c r="BY112" s="926"/>
      <c r="BZ112" s="926"/>
      <c r="CA112" s="926">
        <v>4644436</v>
      </c>
      <c r="CB112" s="926"/>
      <c r="CC112" s="926"/>
      <c r="CD112" s="926"/>
      <c r="CE112" s="926"/>
      <c r="CF112" s="920">
        <v>46.1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71790</v>
      </c>
      <c r="DH112" s="926"/>
      <c r="DI112" s="926"/>
      <c r="DJ112" s="926"/>
      <c r="DK112" s="926"/>
      <c r="DL112" s="926">
        <v>54989</v>
      </c>
      <c r="DM112" s="926"/>
      <c r="DN112" s="926"/>
      <c r="DO112" s="926"/>
      <c r="DP112" s="926"/>
      <c r="DQ112" s="926">
        <v>38186</v>
      </c>
      <c r="DR112" s="926"/>
      <c r="DS112" s="926"/>
      <c r="DT112" s="926"/>
      <c r="DU112" s="926"/>
      <c r="DV112" s="927">
        <v>0.4</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558109</v>
      </c>
      <c r="AB113" s="938"/>
      <c r="AC113" s="938"/>
      <c r="AD113" s="938"/>
      <c r="AE113" s="939"/>
      <c r="AF113" s="940">
        <v>575358</v>
      </c>
      <c r="AG113" s="938"/>
      <c r="AH113" s="938"/>
      <c r="AI113" s="938"/>
      <c r="AJ113" s="939"/>
      <c r="AK113" s="940">
        <v>510032</v>
      </c>
      <c r="AL113" s="938"/>
      <c r="AM113" s="938"/>
      <c r="AN113" s="938"/>
      <c r="AO113" s="939"/>
      <c r="AP113" s="941">
        <v>5.0999999999999996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645994</v>
      </c>
      <c r="BR113" s="926"/>
      <c r="BS113" s="926"/>
      <c r="BT113" s="926"/>
      <c r="BU113" s="926"/>
      <c r="BV113" s="926">
        <v>1126931</v>
      </c>
      <c r="BW113" s="926"/>
      <c r="BX113" s="926"/>
      <c r="BY113" s="926"/>
      <c r="BZ113" s="926"/>
      <c r="CA113" s="926">
        <v>1130958</v>
      </c>
      <c r="CB113" s="926"/>
      <c r="CC113" s="926"/>
      <c r="CD113" s="926"/>
      <c r="CE113" s="926"/>
      <c r="CF113" s="920">
        <v>11.2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79883</v>
      </c>
      <c r="AB114" s="959"/>
      <c r="AC114" s="959"/>
      <c r="AD114" s="959"/>
      <c r="AE114" s="960"/>
      <c r="AF114" s="961">
        <v>98463</v>
      </c>
      <c r="AG114" s="959"/>
      <c r="AH114" s="959"/>
      <c r="AI114" s="959"/>
      <c r="AJ114" s="960"/>
      <c r="AK114" s="961">
        <v>101143</v>
      </c>
      <c r="AL114" s="959"/>
      <c r="AM114" s="959"/>
      <c r="AN114" s="959"/>
      <c r="AO114" s="960"/>
      <c r="AP114" s="962">
        <v>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2601871</v>
      </c>
      <c r="BR114" s="926"/>
      <c r="BS114" s="926"/>
      <c r="BT114" s="926"/>
      <c r="BU114" s="926"/>
      <c r="BV114" s="926">
        <v>2564891</v>
      </c>
      <c r="BW114" s="926"/>
      <c r="BX114" s="926"/>
      <c r="BY114" s="926"/>
      <c r="BZ114" s="926"/>
      <c r="CA114" s="926">
        <v>2640369</v>
      </c>
      <c r="CB114" s="926"/>
      <c r="CC114" s="926"/>
      <c r="CD114" s="926"/>
      <c r="CE114" s="926"/>
      <c r="CF114" s="920">
        <v>26.2</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116802</v>
      </c>
      <c r="AB115" s="938"/>
      <c r="AC115" s="938"/>
      <c r="AD115" s="938"/>
      <c r="AE115" s="939"/>
      <c r="AF115" s="940">
        <v>116802</v>
      </c>
      <c r="AG115" s="938"/>
      <c r="AH115" s="938"/>
      <c r="AI115" s="938"/>
      <c r="AJ115" s="939"/>
      <c r="AK115" s="940">
        <v>90186</v>
      </c>
      <c r="AL115" s="938"/>
      <c r="AM115" s="938"/>
      <c r="AN115" s="938"/>
      <c r="AO115" s="939"/>
      <c r="AP115" s="941">
        <v>0.9</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487</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2191024</v>
      </c>
      <c r="AB117" s="979"/>
      <c r="AC117" s="979"/>
      <c r="AD117" s="979"/>
      <c r="AE117" s="980"/>
      <c r="AF117" s="981">
        <v>2264556</v>
      </c>
      <c r="AG117" s="979"/>
      <c r="AH117" s="979"/>
      <c r="AI117" s="979"/>
      <c r="AJ117" s="980"/>
      <c r="AK117" s="981">
        <v>2326949</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25299382</v>
      </c>
      <c r="BR119" s="1000"/>
      <c r="BS119" s="1000"/>
      <c r="BT119" s="1000"/>
      <c r="BU119" s="1000"/>
      <c r="BV119" s="1000">
        <v>24695745</v>
      </c>
      <c r="BW119" s="1000"/>
      <c r="BX119" s="1000"/>
      <c r="BY119" s="1000"/>
      <c r="BZ119" s="1000"/>
      <c r="CA119" s="1000">
        <v>23446824</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187112</v>
      </c>
      <c r="DH119" s="986"/>
      <c r="DI119" s="986"/>
      <c r="DJ119" s="986"/>
      <c r="DK119" s="987"/>
      <c r="DL119" s="985">
        <v>87112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5243625</v>
      </c>
      <c r="BR120" s="931"/>
      <c r="BS120" s="931"/>
      <c r="BT120" s="931"/>
      <c r="BU120" s="931"/>
      <c r="BV120" s="931">
        <v>5863192</v>
      </c>
      <c r="BW120" s="931"/>
      <c r="BX120" s="931"/>
      <c r="BY120" s="931"/>
      <c r="BZ120" s="931"/>
      <c r="CA120" s="931">
        <v>5790499</v>
      </c>
      <c r="CB120" s="931"/>
      <c r="CC120" s="931"/>
      <c r="CD120" s="931"/>
      <c r="CE120" s="931"/>
      <c r="CF120" s="944">
        <v>57.5</v>
      </c>
      <c r="CG120" s="945"/>
      <c r="CH120" s="945"/>
      <c r="CI120" s="945"/>
      <c r="CJ120" s="945"/>
      <c r="CK120" s="1006" t="s">
        <v>449</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4127415</v>
      </c>
      <c r="DH120" s="931"/>
      <c r="DI120" s="931"/>
      <c r="DJ120" s="931"/>
      <c r="DK120" s="931"/>
      <c r="DL120" s="931">
        <v>3904538</v>
      </c>
      <c r="DM120" s="931"/>
      <c r="DN120" s="931"/>
      <c r="DO120" s="931"/>
      <c r="DP120" s="931"/>
      <c r="DQ120" s="931">
        <v>3891099</v>
      </c>
      <c r="DR120" s="931"/>
      <c r="DS120" s="931"/>
      <c r="DT120" s="931"/>
      <c r="DU120" s="931"/>
      <c r="DV120" s="932">
        <v>38.6</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16802</v>
      </c>
      <c r="AB121" s="959"/>
      <c r="AC121" s="959"/>
      <c r="AD121" s="959"/>
      <c r="AE121" s="960"/>
      <c r="AF121" s="961">
        <v>16802</v>
      </c>
      <c r="AG121" s="959"/>
      <c r="AH121" s="959"/>
      <c r="AI121" s="959"/>
      <c r="AJ121" s="960"/>
      <c r="AK121" s="961">
        <v>16802</v>
      </c>
      <c r="AL121" s="959"/>
      <c r="AM121" s="959"/>
      <c r="AN121" s="959"/>
      <c r="AO121" s="960"/>
      <c r="AP121" s="962">
        <v>0.2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2283265</v>
      </c>
      <c r="BR121" s="926"/>
      <c r="BS121" s="926"/>
      <c r="BT121" s="926"/>
      <c r="BU121" s="926"/>
      <c r="BV121" s="926">
        <v>2188924</v>
      </c>
      <c r="BW121" s="926"/>
      <c r="BX121" s="926"/>
      <c r="BY121" s="926"/>
      <c r="BZ121" s="926"/>
      <c r="CA121" s="926">
        <v>2145657</v>
      </c>
      <c r="CB121" s="926"/>
      <c r="CC121" s="926"/>
      <c r="CD121" s="926"/>
      <c r="CE121" s="926"/>
      <c r="CF121" s="920">
        <v>21.3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815503</v>
      </c>
      <c r="DH121" s="926"/>
      <c r="DI121" s="926"/>
      <c r="DJ121" s="926"/>
      <c r="DK121" s="926"/>
      <c r="DL121" s="926">
        <v>760107</v>
      </c>
      <c r="DM121" s="926"/>
      <c r="DN121" s="926"/>
      <c r="DO121" s="926"/>
      <c r="DP121" s="926"/>
      <c r="DQ121" s="926">
        <v>712704</v>
      </c>
      <c r="DR121" s="926"/>
      <c r="DS121" s="926"/>
      <c r="DT121" s="926"/>
      <c r="DU121" s="926"/>
      <c r="DV121" s="927">
        <v>7.1</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13710392</v>
      </c>
      <c r="BR122" s="1000"/>
      <c r="BS122" s="1000"/>
      <c r="BT122" s="1000"/>
      <c r="BU122" s="1000"/>
      <c r="BV122" s="1000">
        <v>13289246</v>
      </c>
      <c r="BW122" s="1000"/>
      <c r="BX122" s="1000"/>
      <c r="BY122" s="1000"/>
      <c r="BZ122" s="1000"/>
      <c r="CA122" s="1000">
        <v>12608983</v>
      </c>
      <c r="CB122" s="1000"/>
      <c r="CC122" s="1000"/>
      <c r="CD122" s="1000"/>
      <c r="CE122" s="1000"/>
      <c r="CF122" s="1017">
        <v>125.2</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68249</v>
      </c>
      <c r="DH122" s="926"/>
      <c r="DI122" s="926"/>
      <c r="DJ122" s="926"/>
      <c r="DK122" s="926"/>
      <c r="DL122" s="926">
        <v>45918</v>
      </c>
      <c r="DM122" s="926"/>
      <c r="DN122" s="926"/>
      <c r="DO122" s="926"/>
      <c r="DP122" s="926"/>
      <c r="DQ122" s="926">
        <v>29103</v>
      </c>
      <c r="DR122" s="926"/>
      <c r="DS122" s="926"/>
      <c r="DT122" s="926"/>
      <c r="DU122" s="926"/>
      <c r="DV122" s="927">
        <v>0.3</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21237282</v>
      </c>
      <c r="BR123" s="1064"/>
      <c r="BS123" s="1064"/>
      <c r="BT123" s="1064"/>
      <c r="BU123" s="1064"/>
      <c r="BV123" s="1064">
        <v>21341362</v>
      </c>
      <c r="BW123" s="1064"/>
      <c r="BX123" s="1064"/>
      <c r="BY123" s="1064"/>
      <c r="BZ123" s="1064"/>
      <c r="CA123" s="1064">
        <v>20545139</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v>11937</v>
      </c>
      <c r="DH123" s="959"/>
      <c r="DI123" s="959"/>
      <c r="DJ123" s="959"/>
      <c r="DK123" s="960"/>
      <c r="DL123" s="961">
        <v>15718</v>
      </c>
      <c r="DM123" s="959"/>
      <c r="DN123" s="959"/>
      <c r="DO123" s="959"/>
      <c r="DP123" s="960"/>
      <c r="DQ123" s="961">
        <v>11530</v>
      </c>
      <c r="DR123" s="959"/>
      <c r="DS123" s="959"/>
      <c r="DT123" s="959"/>
      <c r="DU123" s="960"/>
      <c r="DV123" s="962">
        <v>0.1</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39.9</v>
      </c>
      <c r="BR124" s="1027"/>
      <c r="BS124" s="1027"/>
      <c r="BT124" s="1027"/>
      <c r="BU124" s="1027"/>
      <c r="BV124" s="1027">
        <v>33.799999999999997</v>
      </c>
      <c r="BW124" s="1027"/>
      <c r="BX124" s="1027"/>
      <c r="BY124" s="1027"/>
      <c r="BZ124" s="1027"/>
      <c r="CA124" s="1027">
        <v>28.8</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35042</v>
      </c>
      <c r="DH124" s="986"/>
      <c r="DI124" s="986"/>
      <c r="DJ124" s="986"/>
      <c r="DK124" s="987"/>
      <c r="DL124" s="985">
        <v>13486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100000</v>
      </c>
      <c r="AB126" s="959"/>
      <c r="AC126" s="959"/>
      <c r="AD126" s="959"/>
      <c r="AE126" s="960"/>
      <c r="AF126" s="961">
        <v>100000</v>
      </c>
      <c r="AG126" s="959"/>
      <c r="AH126" s="959"/>
      <c r="AI126" s="959"/>
      <c r="AJ126" s="960"/>
      <c r="AK126" s="961">
        <v>73384</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308237</v>
      </c>
      <c r="AB128" s="1046"/>
      <c r="AC128" s="1046"/>
      <c r="AD128" s="1046"/>
      <c r="AE128" s="1047"/>
      <c r="AF128" s="1048">
        <v>286044</v>
      </c>
      <c r="AG128" s="1046"/>
      <c r="AH128" s="1046"/>
      <c r="AI128" s="1046"/>
      <c r="AJ128" s="1047"/>
      <c r="AK128" s="1048">
        <v>311040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487</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11364368</v>
      </c>
      <c r="AB129" s="959"/>
      <c r="AC129" s="959"/>
      <c r="AD129" s="959"/>
      <c r="AE129" s="960"/>
      <c r="AF129" s="961">
        <v>11108524</v>
      </c>
      <c r="AG129" s="959"/>
      <c r="AH129" s="959"/>
      <c r="AI129" s="959"/>
      <c r="AJ129" s="960"/>
      <c r="AK129" s="961">
        <v>11238872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1192155</v>
      </c>
      <c r="AB130" s="959"/>
      <c r="AC130" s="959"/>
      <c r="AD130" s="959"/>
      <c r="AE130" s="960"/>
      <c r="AF130" s="961">
        <v>1193637</v>
      </c>
      <c r="AG130" s="959"/>
      <c r="AH130" s="959"/>
      <c r="AI130" s="959"/>
      <c r="AJ130" s="960"/>
      <c r="AK130" s="961">
        <v>1167619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10172213</v>
      </c>
      <c r="AB131" s="986"/>
      <c r="AC131" s="986"/>
      <c r="AD131" s="986"/>
      <c r="AE131" s="987"/>
      <c r="AF131" s="985">
        <v>9914887</v>
      </c>
      <c r="AG131" s="986"/>
      <c r="AH131" s="986"/>
      <c r="AI131" s="986"/>
      <c r="AJ131" s="987"/>
      <c r="AK131" s="985">
        <v>10071253</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28.8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6.7893977449999996</v>
      </c>
      <c r="AB132" s="1097"/>
      <c r="AC132" s="1097"/>
      <c r="AD132" s="1097"/>
      <c r="AE132" s="1098"/>
      <c r="AF132" s="1099">
        <v>7.9161265280000004</v>
      </c>
      <c r="AG132" s="1097"/>
      <c r="AH132" s="1097"/>
      <c r="AI132" s="1097"/>
      <c r="AJ132" s="1098"/>
      <c r="AK132" s="1099">
        <v>8.4228844219999992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6.9</v>
      </c>
      <c r="AB133" s="1080"/>
      <c r="AC133" s="1080"/>
      <c r="AD133" s="1080"/>
      <c r="AE133" s="1081"/>
      <c r="AF133" s="1079">
        <v>7</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xFJxmUN1TPy29B/0ZY3cd+EWjdtQrzgjHnHme6cNJ/C8zGtOqMmQyXcc1eeBM6SVqvToY87uqn88eXZFUltA==" saltValue="tYn+qkFzMHQyMgo/rcIG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EZ2qSg46P6V8ZE+uYKygHATVdP7Ljjr/aSTG5ZGkYElxoS9JES4ItoFs7y8jMcvOJsxluFunS2oa/XLR6MgHw==" saltValue="3VvPyV8lDefAk06selQD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VjsJlFek8Q4oMJHrqVZMnVpw7uhVMwi04vXegY6JuOCZaYAtZnu009usHDCnQDpa+4yt48bwJNuKi28uRwgA==" saltValue="1senvzf2RPSJKRp/Y+c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3072287</v>
      </c>
      <c r="AP9" s="281">
        <v>61524</v>
      </c>
      <c r="AQ9" s="282">
        <v>73824</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669564</v>
      </c>
      <c r="AP10" s="284">
        <v>13408</v>
      </c>
      <c r="AQ10" s="285">
        <v>6244</v>
      </c>
      <c r="AR10" s="286">
        <v>114.7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1048</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174145</v>
      </c>
      <c r="AP13" s="284">
        <v>3487</v>
      </c>
      <c r="AQ13" s="285">
        <v>2350</v>
      </c>
      <c r="AR13" s="286">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82114</v>
      </c>
      <c r="AP14" s="284">
        <v>1644</v>
      </c>
      <c r="AQ14" s="285">
        <v>1698</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-165627</v>
      </c>
      <c r="AP15" s="284">
        <v>-3317</v>
      </c>
      <c r="AQ15" s="285">
        <v>-3564</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3832483</v>
      </c>
      <c r="AP16" s="284">
        <v>76748</v>
      </c>
      <c r="AQ16" s="285">
        <v>81608</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6.79</v>
      </c>
      <c r="AP21" s="298">
        <v>7.59</v>
      </c>
      <c r="AQ21" s="299">
        <v>-0.8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97.5</v>
      </c>
      <c r="AP22" s="303">
        <v>98.2</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1625588</v>
      </c>
      <c r="AP32" s="312">
        <v>32553</v>
      </c>
      <c r="AQ32" s="313">
        <v>42992</v>
      </c>
      <c r="AR32" s="314">
        <v>-24.3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510032</v>
      </c>
      <c r="AP35" s="312">
        <v>10214</v>
      </c>
      <c r="AQ35" s="313">
        <v>11969</v>
      </c>
      <c r="AR35" s="314">
        <v>-14.7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101143</v>
      </c>
      <c r="AP36" s="312">
        <v>2025</v>
      </c>
      <c r="AQ36" s="313">
        <v>2138</v>
      </c>
      <c r="AR36" s="314">
        <v>-5.3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90186</v>
      </c>
      <c r="AP37" s="312">
        <v>1806</v>
      </c>
      <c r="AQ37" s="313">
        <v>592</v>
      </c>
      <c r="AR37" s="314">
        <v>205.1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-311040</v>
      </c>
      <c r="AP39" s="312">
        <v>-6229</v>
      </c>
      <c r="AQ39" s="313">
        <v>-5777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-1167619</v>
      </c>
      <c r="AP40" s="312">
        <v>-23382</v>
      </c>
      <c r="AQ40" s="313">
        <v>-36457</v>
      </c>
      <c r="AR40" s="314">
        <v>-35.9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848290</v>
      </c>
      <c r="AP41" s="312">
        <v>16988</v>
      </c>
      <c r="AQ41" s="313">
        <v>15502</v>
      </c>
      <c r="AR41" s="314">
        <v>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4446182</v>
      </c>
      <c r="AN51" s="334">
        <v>85842</v>
      </c>
      <c r="AO51" s="335">
        <v>196.7</v>
      </c>
      <c r="AP51" s="336">
        <v>71604</v>
      </c>
      <c r="AQ51" s="337">
        <v>-9.6</v>
      </c>
      <c r="AR51" s="338">
        <v>206.3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3829165</v>
      </c>
      <c r="AN52" s="342">
        <v>73929</v>
      </c>
      <c r="AO52" s="343">
        <v>244.2</v>
      </c>
      <c r="AP52" s="344">
        <v>45121</v>
      </c>
      <c r="AQ52" s="345">
        <v>11.7</v>
      </c>
      <c r="AR52" s="346">
        <v>232.5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3107367</v>
      </c>
      <c r="AN53" s="334">
        <v>60613</v>
      </c>
      <c r="AO53" s="335">
        <v>-29.4</v>
      </c>
      <c r="AP53" s="336">
        <v>67009</v>
      </c>
      <c r="AQ53" s="337">
        <v>-6.4</v>
      </c>
      <c r="AR53" s="338">
        <v>-23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2500859</v>
      </c>
      <c r="AN54" s="342">
        <v>48782</v>
      </c>
      <c r="AO54" s="343">
        <v>-34</v>
      </c>
      <c r="AP54" s="344">
        <v>43028</v>
      </c>
      <c r="AQ54" s="345">
        <v>-4.5999999999999996</v>
      </c>
      <c r="AR54" s="346">
        <v>-29.4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1212236</v>
      </c>
      <c r="AN55" s="334">
        <v>23986</v>
      </c>
      <c r="AO55" s="335">
        <v>-60.4</v>
      </c>
      <c r="AP55" s="336">
        <v>54225</v>
      </c>
      <c r="AQ55" s="337">
        <v>-19.100000000000001</v>
      </c>
      <c r="AR55" s="338">
        <v>-41.3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594721</v>
      </c>
      <c r="AN56" s="342">
        <v>11767</v>
      </c>
      <c r="AO56" s="343">
        <v>-75.900000000000006</v>
      </c>
      <c r="AP56" s="344">
        <v>27337</v>
      </c>
      <c r="AQ56" s="345">
        <v>-36.5</v>
      </c>
      <c r="AR56" s="346">
        <v>-39.4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1441966</v>
      </c>
      <c r="AN57" s="334">
        <v>28639</v>
      </c>
      <c r="AO57" s="335">
        <v>19.399999999999999</v>
      </c>
      <c r="AP57" s="336">
        <v>54016</v>
      </c>
      <c r="AQ57" s="337">
        <v>-0.4</v>
      </c>
      <c r="AR57" s="338">
        <v>19.8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753179</v>
      </c>
      <c r="AN58" s="342">
        <v>14959</v>
      </c>
      <c r="AO58" s="343">
        <v>27.1</v>
      </c>
      <c r="AP58" s="344">
        <v>28078</v>
      </c>
      <c r="AQ58" s="345">
        <v>2.7</v>
      </c>
      <c r="AR58" s="346">
        <v>24.4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1107284</v>
      </c>
      <c r="AN59" s="334">
        <v>22174</v>
      </c>
      <c r="AO59" s="335">
        <v>-22.6</v>
      </c>
      <c r="AP59" s="336">
        <v>52786</v>
      </c>
      <c r="AQ59" s="337">
        <v>-2.2999999999999998</v>
      </c>
      <c r="AR59" s="338">
        <v>-20.3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607250</v>
      </c>
      <c r="AN60" s="342">
        <v>12161</v>
      </c>
      <c r="AO60" s="343">
        <v>-18.7</v>
      </c>
      <c r="AP60" s="344">
        <v>28742</v>
      </c>
      <c r="AQ60" s="345">
        <v>2.4</v>
      </c>
      <c r="AR60" s="346">
        <v>-21.1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2263007</v>
      </c>
      <c r="AN61" s="349">
        <v>44251</v>
      </c>
      <c r="AO61" s="350">
        <v>20.7</v>
      </c>
      <c r="AP61" s="351">
        <v>59928</v>
      </c>
      <c r="AQ61" s="352">
        <v>-7.6</v>
      </c>
      <c r="AR61" s="338">
        <v>28.3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1657035</v>
      </c>
      <c r="AN62" s="342">
        <v>32320</v>
      </c>
      <c r="AO62" s="343">
        <v>28.5</v>
      </c>
      <c r="AP62" s="344">
        <v>34461</v>
      </c>
      <c r="AQ62" s="345">
        <v>-4.9000000000000004</v>
      </c>
      <c r="AR62" s="346">
        <v>33.4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Vpr4FEoMJEEAcaxbTh1eZPi1xBzP98MyM8vx5aj+gGmVIK4nxusleV3q7oaA+ECZy73mFrjlT05PBD1aPgrew==" saltValue="Cehn12SFg2Q9kEza0L7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IG+/BPIxenp4WSeNyYnBfXmSykOVViIpTAjRIpkALBV1/Z4k+dFquBqlmn+fpXUNXC8bPJa4sGx6/QnC7msT6g==" saltValue="gmXvdi16sn7+8BEQbSVQ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25bTElxDqr8YrDjB9uJwQrIWR9+Y4hQUjQpWmSYJrcZ2OBwD0UqY5xHINbdkskhSTVTqT83BP12Uu+fg7MA1wQ==" saltValue="dJ7wbY5KsmsZ1pCJBVbZ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17.16</v>
      </c>
      <c r="G47" s="12">
        <v>15.94</v>
      </c>
      <c r="H47" s="12">
        <v>17.309999999999999</v>
      </c>
      <c r="I47" s="12">
        <v>18.61</v>
      </c>
      <c r="J47" s="13">
        <v>18.37</v>
      </c>
    </row>
    <row r="48" spans="2:10" ht="57.75" customHeight="1" x14ac:dyDescent="0.15">
      <c r="B48" s="14"/>
      <c r="C48" s="1141" t="s">
        <v>4</v>
      </c>
      <c r="D48" s="1141"/>
      <c r="E48" s="1142"/>
      <c r="F48" s="15">
        <v>6.89</v>
      </c>
      <c r="G48" s="16">
        <v>9.4700000000000006</v>
      </c>
      <c r="H48" s="16">
        <v>14.14</v>
      </c>
      <c r="I48" s="16">
        <v>11.74</v>
      </c>
      <c r="J48" s="17">
        <v>7.72</v>
      </c>
    </row>
    <row r="49" spans="2:10" ht="57.75" customHeight="1" thickBot="1" x14ac:dyDescent="0.2">
      <c r="B49" s="18"/>
      <c r="C49" s="1143" t="s">
        <v>5</v>
      </c>
      <c r="D49" s="1143"/>
      <c r="E49" s="1144"/>
      <c r="F49" s="19">
        <v>0.12</v>
      </c>
      <c r="G49" s="20">
        <v>1.95</v>
      </c>
      <c r="H49" s="20">
        <v>7.22</v>
      </c>
      <c r="I49" s="20" t="s">
        <v>534</v>
      </c>
      <c r="J49" s="21" t="s">
        <v>535</v>
      </c>
    </row>
    <row r="50" spans="2:10" x14ac:dyDescent="0.15"/>
  </sheetData>
  <sheetProtection algorithmName="SHA-512" hashValue="MewUwyZDrIef9eCJXrYI+NEkNhH5E+g8XgUWHwBrutRCFBZvDUGH/D821T0I7zY8FD4tZxEZ3IpioLGq9f44VQ==" saltValue="WY66jkV4NrDpfL0qED5M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13.17</v>
      </c>
      <c r="G34" s="33">
        <v>15.1</v>
      </c>
      <c r="H34" s="33">
        <v>12.63</v>
      </c>
      <c r="I34" s="33">
        <v>14.24</v>
      </c>
      <c r="J34" s="34">
        <v>14.79</v>
      </c>
      <c r="K34" s="22"/>
      <c r="L34" s="22"/>
      <c r="M34" s="22"/>
      <c r="N34" s="22"/>
      <c r="O34" s="22"/>
      <c r="P34" s="22"/>
    </row>
    <row r="35" spans="1:16" ht="39" customHeight="1" x14ac:dyDescent="0.15">
      <c r="A35" s="22"/>
      <c r="B35" s="35"/>
      <c r="C35" s="1145" t="s">
        <v>537</v>
      </c>
      <c r="D35" s="1146"/>
      <c r="E35" s="1147"/>
      <c r="F35" s="36">
        <v>6.87</v>
      </c>
      <c r="G35" s="37">
        <v>9.44</v>
      </c>
      <c r="H35" s="37">
        <v>14.13</v>
      </c>
      <c r="I35" s="37">
        <v>11.73</v>
      </c>
      <c r="J35" s="38">
        <v>7.72</v>
      </c>
      <c r="K35" s="22"/>
      <c r="L35" s="22"/>
      <c r="M35" s="22"/>
      <c r="N35" s="22"/>
      <c r="O35" s="22"/>
      <c r="P35" s="22"/>
    </row>
    <row r="36" spans="1:16" ht="39" customHeight="1" x14ac:dyDescent="0.15">
      <c r="A36" s="22"/>
      <c r="B36" s="35"/>
      <c r="C36" s="1145" t="s">
        <v>538</v>
      </c>
      <c r="D36" s="1146"/>
      <c r="E36" s="1147"/>
      <c r="F36" s="36">
        <v>1.65</v>
      </c>
      <c r="G36" s="37">
        <v>1.31</v>
      </c>
      <c r="H36" s="37">
        <v>0.83</v>
      </c>
      <c r="I36" s="37">
        <v>1.27</v>
      </c>
      <c r="J36" s="38">
        <v>1.06</v>
      </c>
      <c r="K36" s="22"/>
      <c r="L36" s="22"/>
      <c r="M36" s="22"/>
      <c r="N36" s="22"/>
      <c r="O36" s="22"/>
      <c r="P36" s="22"/>
    </row>
    <row r="37" spans="1:16" ht="39" customHeight="1" x14ac:dyDescent="0.15">
      <c r="A37" s="22"/>
      <c r="B37" s="35"/>
      <c r="C37" s="1145" t="s">
        <v>539</v>
      </c>
      <c r="D37" s="1146"/>
      <c r="E37" s="1147"/>
      <c r="F37" s="36">
        <v>0.86</v>
      </c>
      <c r="G37" s="37">
        <v>0.55000000000000004</v>
      </c>
      <c r="H37" s="37">
        <v>0.73</v>
      </c>
      <c r="I37" s="37">
        <v>0.73</v>
      </c>
      <c r="J37" s="38">
        <v>0.64</v>
      </c>
      <c r="K37" s="22"/>
      <c r="L37" s="22"/>
      <c r="M37" s="22"/>
      <c r="N37" s="22"/>
      <c r="O37" s="22"/>
      <c r="P37" s="22"/>
    </row>
    <row r="38" spans="1:16" ht="39" customHeight="1" x14ac:dyDescent="0.15">
      <c r="A38" s="22"/>
      <c r="B38" s="35"/>
      <c r="C38" s="1145" t="s">
        <v>540</v>
      </c>
      <c r="D38" s="1146"/>
      <c r="E38" s="1147"/>
      <c r="F38" s="36" t="s">
        <v>490</v>
      </c>
      <c r="G38" s="37">
        <v>0.56999999999999995</v>
      </c>
      <c r="H38" s="37">
        <v>0.87</v>
      </c>
      <c r="I38" s="37">
        <v>0.86</v>
      </c>
      <c r="J38" s="38">
        <v>0.62</v>
      </c>
      <c r="K38" s="22"/>
      <c r="L38" s="22"/>
      <c r="M38" s="22"/>
      <c r="N38" s="22"/>
      <c r="O38" s="22"/>
      <c r="P38" s="22"/>
    </row>
    <row r="39" spans="1:16" ht="39" customHeight="1" x14ac:dyDescent="0.15">
      <c r="A39" s="22"/>
      <c r="B39" s="35"/>
      <c r="C39" s="1145" t="s">
        <v>541</v>
      </c>
      <c r="D39" s="1146"/>
      <c r="E39" s="1147"/>
      <c r="F39" s="36">
        <v>0.39</v>
      </c>
      <c r="G39" s="37">
        <v>0.37</v>
      </c>
      <c r="H39" s="37">
        <v>0.35</v>
      </c>
      <c r="I39" s="37">
        <v>0.35</v>
      </c>
      <c r="J39" s="38">
        <v>0.3</v>
      </c>
      <c r="K39" s="22"/>
      <c r="L39" s="22"/>
      <c r="M39" s="22"/>
      <c r="N39" s="22"/>
      <c r="O39" s="22"/>
      <c r="P39" s="22"/>
    </row>
    <row r="40" spans="1:16" ht="39" customHeight="1" x14ac:dyDescent="0.15">
      <c r="A40" s="22"/>
      <c r="B40" s="35"/>
      <c r="C40" s="1145" t="s">
        <v>542</v>
      </c>
      <c r="D40" s="1146"/>
      <c r="E40" s="1147"/>
      <c r="F40" s="36">
        <v>0.1</v>
      </c>
      <c r="G40" s="37">
        <v>2.15</v>
      </c>
      <c r="H40" s="37">
        <v>1.91</v>
      </c>
      <c r="I40" s="37">
        <v>0.28000000000000003</v>
      </c>
      <c r="J40" s="38">
        <v>0.02</v>
      </c>
      <c r="K40" s="22"/>
      <c r="L40" s="22"/>
      <c r="M40" s="22"/>
      <c r="N40" s="22"/>
      <c r="O40" s="22"/>
      <c r="P40" s="22"/>
    </row>
    <row r="41" spans="1:16" ht="39" customHeight="1" x14ac:dyDescent="0.15">
      <c r="A41" s="22"/>
      <c r="B41" s="35"/>
      <c r="C41" s="1145" t="s">
        <v>543</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0.01</v>
      </c>
      <c r="G43" s="42">
        <v>0.02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5F+tc85Uip/mvUFRIyp2vjIF/23qEdEIqN4S4g9C8/J0mlIfGT6dmdJOUQEbePN/F2shLRtZPcDF6FFNom1Aw==" saltValue="HbganJU8+iAQRx8JZ+OR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1347</v>
      </c>
      <c r="L45" s="60">
        <v>1378</v>
      </c>
      <c r="M45" s="60">
        <v>1436</v>
      </c>
      <c r="N45" s="60">
        <v>1474</v>
      </c>
      <c r="O45" s="61">
        <v>1626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666</v>
      </c>
      <c r="L48" s="64">
        <v>542</v>
      </c>
      <c r="M48" s="64">
        <v>558</v>
      </c>
      <c r="N48" s="64">
        <v>575</v>
      </c>
      <c r="O48" s="65">
        <v>510</v>
      </c>
      <c r="P48" s="48"/>
      <c r="Q48" s="48"/>
      <c r="R48" s="48"/>
      <c r="S48" s="48"/>
      <c r="T48" s="48"/>
      <c r="U48" s="48"/>
    </row>
    <row r="49" spans="1:21" ht="30.75" customHeight="1" x14ac:dyDescent="0.15">
      <c r="A49" s="48"/>
      <c r="B49" s="1155"/>
      <c r="C49" s="1156"/>
      <c r="D49" s="62"/>
      <c r="E49" s="1161" t="s">
        <v>14</v>
      </c>
      <c r="F49" s="1161"/>
      <c r="G49" s="1161"/>
      <c r="H49" s="1161"/>
      <c r="I49" s="1161"/>
      <c r="J49" s="1162"/>
      <c r="K49" s="63">
        <v>97</v>
      </c>
      <c r="L49" s="64">
        <v>90</v>
      </c>
      <c r="M49" s="64">
        <v>80</v>
      </c>
      <c r="N49" s="64">
        <v>98</v>
      </c>
      <c r="O49" s="65">
        <v>101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117</v>
      </c>
      <c r="L50" s="64">
        <v>118</v>
      </c>
      <c r="M50" s="64">
        <v>117</v>
      </c>
      <c r="N50" s="64">
        <v>117</v>
      </c>
      <c r="O50" s="65">
        <v>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1532</v>
      </c>
      <c r="L52" s="64">
        <v>1495</v>
      </c>
      <c r="M52" s="64">
        <v>1501</v>
      </c>
      <c r="N52" s="64">
        <v>1479</v>
      </c>
      <c r="O52" s="65">
        <v>1478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695</v>
      </c>
      <c r="L53" s="69">
        <v>633</v>
      </c>
      <c r="M53" s="69">
        <v>690</v>
      </c>
      <c r="N53" s="69">
        <v>785</v>
      </c>
      <c r="O53" s="70">
        <v>849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551</v>
      </c>
      <c r="L58" s="84" t="s">
        <v>551</v>
      </c>
      <c r="M58" s="84" t="s">
        <v>551</v>
      </c>
      <c r="N58" s="84" t="s">
        <v>551</v>
      </c>
      <c r="O58" s="85" t="s">
        <v>551</v>
      </c>
    </row>
    <row r="59" spans="1:21" ht="31.5" customHeight="1" x14ac:dyDescent="0.15">
      <c r="B59" s="1171"/>
      <c r="C59" s="1172"/>
      <c r="D59" s="1178" t="s">
        <v>26</v>
      </c>
      <c r="E59" s="1179"/>
      <c r="F59" s="1179"/>
      <c r="G59" s="1179"/>
      <c r="H59" s="1179"/>
      <c r="I59" s="1179"/>
      <c r="J59" s="1180"/>
      <c r="K59" s="86" t="s">
        <v>551</v>
      </c>
      <c r="L59" s="87" t="s">
        <v>551</v>
      </c>
      <c r="M59" s="87" t="s">
        <v>551</v>
      </c>
      <c r="N59" s="87" t="s">
        <v>551</v>
      </c>
      <c r="O59" s="88" t="s">
        <v>551</v>
      </c>
    </row>
    <row r="60" spans="1:21" ht="31.5" customHeight="1" thickBot="1" x14ac:dyDescent="0.2">
      <c r="B60" s="1173"/>
      <c r="C60" s="1174"/>
      <c r="D60" s="1181" t="s">
        <v>27</v>
      </c>
      <c r="E60" s="1182"/>
      <c r="F60" s="1182"/>
      <c r="G60" s="1182"/>
      <c r="H60" s="1182"/>
      <c r="I60" s="1182"/>
      <c r="J60" s="1183"/>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diN83GUwtaLJAMbf+r+IY/yluPL8R0vzrHiH4vOlBNCq5VhEUgvWB6Jc3kdA+G0DbuOoz+QhPczF3XfoRJ5Ng==" saltValue="UI3fwNH74lSXigqDadUs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15713</v>
      </c>
      <c r="J41" s="356">
        <v>16838</v>
      </c>
      <c r="K41" s="356">
        <v>16734</v>
      </c>
      <c r="L41" s="356">
        <v>16122</v>
      </c>
      <c r="M41" s="357">
        <v>14993</v>
      </c>
    </row>
    <row r="42" spans="2:13" ht="27.75" customHeight="1" x14ac:dyDescent="0.15">
      <c r="B42" s="1186"/>
      <c r="C42" s="1187"/>
      <c r="D42" s="106"/>
      <c r="E42" s="1192" t="s">
        <v>32</v>
      </c>
      <c r="F42" s="1192"/>
      <c r="G42" s="1192"/>
      <c r="H42" s="1193"/>
      <c r="I42" s="358">
        <v>472</v>
      </c>
      <c r="J42" s="359">
        <v>376</v>
      </c>
      <c r="K42" s="359">
        <v>259</v>
      </c>
      <c r="L42" s="359">
        <v>142</v>
      </c>
      <c r="M42" s="360">
        <v>38</v>
      </c>
    </row>
    <row r="43" spans="2:13" ht="27.75" customHeight="1" x14ac:dyDescent="0.15">
      <c r="B43" s="1186"/>
      <c r="C43" s="1187"/>
      <c r="D43" s="106"/>
      <c r="E43" s="1192" t="s">
        <v>33</v>
      </c>
      <c r="F43" s="1192"/>
      <c r="G43" s="1192"/>
      <c r="H43" s="1193"/>
      <c r="I43" s="358">
        <v>5784</v>
      </c>
      <c r="J43" s="359">
        <v>5171</v>
      </c>
      <c r="K43" s="359">
        <v>5058</v>
      </c>
      <c r="L43" s="359">
        <v>4740</v>
      </c>
      <c r="M43" s="360">
        <v>4644</v>
      </c>
    </row>
    <row r="44" spans="2:13" ht="27.75" customHeight="1" x14ac:dyDescent="0.15">
      <c r="B44" s="1186"/>
      <c r="C44" s="1187"/>
      <c r="D44" s="106"/>
      <c r="E44" s="1192" t="s">
        <v>34</v>
      </c>
      <c r="F44" s="1192"/>
      <c r="G44" s="1192"/>
      <c r="H44" s="1193"/>
      <c r="I44" s="358">
        <v>405</v>
      </c>
      <c r="J44" s="359">
        <v>549</v>
      </c>
      <c r="K44" s="359">
        <v>646</v>
      </c>
      <c r="L44" s="359">
        <v>1127</v>
      </c>
      <c r="M44" s="360">
        <v>1131</v>
      </c>
    </row>
    <row r="45" spans="2:13" ht="27.75" customHeight="1" x14ac:dyDescent="0.15">
      <c r="B45" s="1186"/>
      <c r="C45" s="1187"/>
      <c r="D45" s="106"/>
      <c r="E45" s="1192" t="s">
        <v>35</v>
      </c>
      <c r="F45" s="1192"/>
      <c r="G45" s="1192"/>
      <c r="H45" s="1193"/>
      <c r="I45" s="358">
        <v>2742</v>
      </c>
      <c r="J45" s="359">
        <v>2654</v>
      </c>
      <c r="K45" s="359">
        <v>2602</v>
      </c>
      <c r="L45" s="359">
        <v>2565</v>
      </c>
      <c r="M45" s="360">
        <v>2640</v>
      </c>
    </row>
    <row r="46" spans="2:13" ht="27.75" customHeight="1" x14ac:dyDescent="0.15">
      <c r="B46" s="1186"/>
      <c r="C46" s="1187"/>
      <c r="D46" s="107"/>
      <c r="E46" s="1192" t="s">
        <v>36</v>
      </c>
      <c r="F46" s="1192"/>
      <c r="G46" s="1192"/>
      <c r="H46" s="1193"/>
      <c r="I46" s="358">
        <v>2</v>
      </c>
      <c r="J46" s="359" t="s">
        <v>490</v>
      </c>
      <c r="K46" s="359">
        <v>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4772</v>
      </c>
      <c r="J50" s="359">
        <v>4272</v>
      </c>
      <c r="K50" s="359">
        <v>5244</v>
      </c>
      <c r="L50" s="359">
        <v>5863</v>
      </c>
      <c r="M50" s="360">
        <v>5790</v>
      </c>
    </row>
    <row r="51" spans="2:13" ht="27.75" customHeight="1" x14ac:dyDescent="0.15">
      <c r="B51" s="1186"/>
      <c r="C51" s="1187"/>
      <c r="D51" s="106"/>
      <c r="E51" s="1192" t="s">
        <v>42</v>
      </c>
      <c r="F51" s="1192"/>
      <c r="G51" s="1192"/>
      <c r="H51" s="1193"/>
      <c r="I51" s="358">
        <v>2266</v>
      </c>
      <c r="J51" s="359">
        <v>2103</v>
      </c>
      <c r="K51" s="359">
        <v>2283</v>
      </c>
      <c r="L51" s="359">
        <v>2189</v>
      </c>
      <c r="M51" s="360">
        <v>2146</v>
      </c>
    </row>
    <row r="52" spans="2:13" ht="27.75" customHeight="1" x14ac:dyDescent="0.15">
      <c r="B52" s="1188"/>
      <c r="C52" s="1189"/>
      <c r="D52" s="106"/>
      <c r="E52" s="1192" t="s">
        <v>43</v>
      </c>
      <c r="F52" s="1192"/>
      <c r="G52" s="1192"/>
      <c r="H52" s="1193"/>
      <c r="I52" s="358">
        <v>14102</v>
      </c>
      <c r="J52" s="359">
        <v>13949</v>
      </c>
      <c r="K52" s="359">
        <v>13710</v>
      </c>
      <c r="L52" s="359">
        <v>13289</v>
      </c>
      <c r="M52" s="360">
        <v>12609</v>
      </c>
    </row>
    <row r="53" spans="2:13" ht="27.75" customHeight="1" thickBot="1" x14ac:dyDescent="0.2">
      <c r="B53" s="1199" t="s">
        <v>19</v>
      </c>
      <c r="C53" s="1200"/>
      <c r="D53" s="110"/>
      <c r="E53" s="1201" t="s">
        <v>44</v>
      </c>
      <c r="F53" s="1201"/>
      <c r="G53" s="1201"/>
      <c r="H53" s="1202"/>
      <c r="I53" s="361">
        <v>3979</v>
      </c>
      <c r="J53" s="362">
        <v>5264</v>
      </c>
      <c r="K53" s="362">
        <v>4062</v>
      </c>
      <c r="L53" s="362">
        <v>3354</v>
      </c>
      <c r="M53" s="363">
        <v>2902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tPhNrZZ2/jpLF7bMU70Q0FNeGr8ebJiJYwcl8e1aDdgB9yYmCw3boFDGV5cqjBSrlXaTVMTbTgYcROo813JrA==" saltValue="UowQgVS+sOM3vhscf8B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1967</v>
      </c>
      <c r="G55" s="122">
        <v>2068</v>
      </c>
      <c r="H55" s="123">
        <v>2064</v>
      </c>
    </row>
    <row r="56" spans="2:8" ht="52.5" customHeight="1" x14ac:dyDescent="0.15">
      <c r="B56" s="124"/>
      <c r="C56" s="1213" t="s">
        <v>47</v>
      </c>
      <c r="D56" s="1213"/>
      <c r="E56" s="1214"/>
      <c r="F56" s="125">
        <v>887</v>
      </c>
      <c r="G56" s="125">
        <v>887</v>
      </c>
      <c r="H56" s="126">
        <v>944</v>
      </c>
    </row>
    <row r="57" spans="2:8" ht="53.25" customHeight="1" x14ac:dyDescent="0.15">
      <c r="B57" s="124"/>
      <c r="C57" s="1215" t="s">
        <v>48</v>
      </c>
      <c r="D57" s="1215"/>
      <c r="E57" s="1216"/>
      <c r="F57" s="127">
        <v>758</v>
      </c>
      <c r="G57" s="127">
        <v>1021</v>
      </c>
      <c r="H57" s="128">
        <v>1057</v>
      </c>
    </row>
    <row r="58" spans="2:8" ht="45.75" customHeight="1" x14ac:dyDescent="0.15">
      <c r="B58" s="129"/>
      <c r="C58" s="1203" t="s">
        <v>561</v>
      </c>
      <c r="D58" s="1204"/>
      <c r="E58" s="1205"/>
      <c r="F58" s="130">
        <v>219</v>
      </c>
      <c r="G58" s="130">
        <v>457</v>
      </c>
      <c r="H58" s="131">
        <v>457</v>
      </c>
    </row>
    <row r="59" spans="2:8" ht="45.75" customHeight="1" x14ac:dyDescent="0.15">
      <c r="B59" s="129"/>
      <c r="C59" s="1203" t="s">
        <v>562</v>
      </c>
      <c r="D59" s="1204"/>
      <c r="E59" s="1205"/>
      <c r="F59" s="130">
        <v>172</v>
      </c>
      <c r="G59" s="130">
        <v>199</v>
      </c>
      <c r="H59" s="131">
        <v>231</v>
      </c>
    </row>
    <row r="60" spans="2:8" ht="45.75" customHeight="1" x14ac:dyDescent="0.15">
      <c r="B60" s="129"/>
      <c r="C60" s="1203" t="s">
        <v>563</v>
      </c>
      <c r="D60" s="1204"/>
      <c r="E60" s="1205"/>
      <c r="F60" s="130">
        <v>136</v>
      </c>
      <c r="G60" s="130">
        <v>136</v>
      </c>
      <c r="H60" s="131">
        <v>135</v>
      </c>
    </row>
    <row r="61" spans="2:8" ht="45.75" customHeight="1" x14ac:dyDescent="0.15">
      <c r="B61" s="129"/>
      <c r="C61" s="1203" t="s">
        <v>564</v>
      </c>
      <c r="D61" s="1204"/>
      <c r="E61" s="1205"/>
      <c r="F61" s="130">
        <v>78</v>
      </c>
      <c r="G61" s="130">
        <v>78</v>
      </c>
      <c r="H61" s="131">
        <v>78</v>
      </c>
    </row>
    <row r="62" spans="2:8" ht="45.75" customHeight="1" thickBot="1" x14ac:dyDescent="0.2">
      <c r="B62" s="132"/>
      <c r="C62" s="1206" t="s">
        <v>565</v>
      </c>
      <c r="D62" s="1207"/>
      <c r="E62" s="1208"/>
      <c r="F62" s="133">
        <v>58</v>
      </c>
      <c r="G62" s="133">
        <v>58</v>
      </c>
      <c r="H62" s="134">
        <v>58</v>
      </c>
    </row>
    <row r="63" spans="2:8" ht="52.5" customHeight="1" thickBot="1" x14ac:dyDescent="0.2">
      <c r="B63" s="135"/>
      <c r="C63" s="1209" t="s">
        <v>49</v>
      </c>
      <c r="D63" s="1209"/>
      <c r="E63" s="1210"/>
      <c r="F63" s="136">
        <v>3612</v>
      </c>
      <c r="G63" s="136">
        <v>3976</v>
      </c>
      <c r="H63" s="137">
        <v>4065</v>
      </c>
    </row>
    <row r="64" spans="2:8" x14ac:dyDescent="0.15"/>
  </sheetData>
  <sheetProtection algorithmName="SHA-512" hashValue="bbbrO4BsK+XVUjf6z/8SAfM6kYqJ2WAIGIXDgHEdclHHGOGJ3PAjDoLTAZPBDxYD0bZ36N0IBYuZEmZrqvJqKQ==" saltValue="tGhLLIif9nqB3u7YdKtk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85842</v>
      </c>
      <c r="E3" s="156"/>
      <c r="F3" s="157">
        <v>71604</v>
      </c>
      <c r="G3" s="158"/>
      <c r="H3" s="159"/>
    </row>
    <row r="4" spans="1:8" x14ac:dyDescent="0.15">
      <c r="A4" s="160"/>
      <c r="B4" s="161"/>
      <c r="C4" s="162"/>
      <c r="D4" s="163">
        <v>73929</v>
      </c>
      <c r="E4" s="164"/>
      <c r="F4" s="165">
        <v>45121</v>
      </c>
      <c r="G4" s="166"/>
      <c r="H4" s="167"/>
    </row>
    <row r="5" spans="1:8" x14ac:dyDescent="0.15">
      <c r="A5" s="148" t="s">
        <v>523</v>
      </c>
      <c r="B5" s="153"/>
      <c r="C5" s="154"/>
      <c r="D5" s="155">
        <v>60613</v>
      </c>
      <c r="E5" s="156"/>
      <c r="F5" s="157">
        <v>67009</v>
      </c>
      <c r="G5" s="158"/>
      <c r="H5" s="159"/>
    </row>
    <row r="6" spans="1:8" x14ac:dyDescent="0.15">
      <c r="A6" s="160"/>
      <c r="B6" s="161"/>
      <c r="C6" s="162"/>
      <c r="D6" s="163">
        <v>48782</v>
      </c>
      <c r="E6" s="164"/>
      <c r="F6" s="165">
        <v>43028</v>
      </c>
      <c r="G6" s="166"/>
      <c r="H6" s="167"/>
    </row>
    <row r="7" spans="1:8" x14ac:dyDescent="0.15">
      <c r="A7" s="148" t="s">
        <v>524</v>
      </c>
      <c r="B7" s="153"/>
      <c r="C7" s="154"/>
      <c r="D7" s="155">
        <v>23986</v>
      </c>
      <c r="E7" s="156"/>
      <c r="F7" s="157">
        <v>54225</v>
      </c>
      <c r="G7" s="158"/>
      <c r="H7" s="159"/>
    </row>
    <row r="8" spans="1:8" x14ac:dyDescent="0.15">
      <c r="A8" s="160"/>
      <c r="B8" s="161"/>
      <c r="C8" s="162"/>
      <c r="D8" s="163">
        <v>11767</v>
      </c>
      <c r="E8" s="164"/>
      <c r="F8" s="165">
        <v>27337</v>
      </c>
      <c r="G8" s="166"/>
      <c r="H8" s="167"/>
    </row>
    <row r="9" spans="1:8" x14ac:dyDescent="0.15">
      <c r="A9" s="148" t="s">
        <v>525</v>
      </c>
      <c r="B9" s="153"/>
      <c r="C9" s="154"/>
      <c r="D9" s="155">
        <v>28639</v>
      </c>
      <c r="E9" s="156"/>
      <c r="F9" s="157">
        <v>54016</v>
      </c>
      <c r="G9" s="158"/>
      <c r="H9" s="159"/>
    </row>
    <row r="10" spans="1:8" x14ac:dyDescent="0.15">
      <c r="A10" s="160"/>
      <c r="B10" s="161"/>
      <c r="C10" s="162"/>
      <c r="D10" s="163">
        <v>14959</v>
      </c>
      <c r="E10" s="164"/>
      <c r="F10" s="165">
        <v>28078</v>
      </c>
      <c r="G10" s="166"/>
      <c r="H10" s="167"/>
    </row>
    <row r="11" spans="1:8" x14ac:dyDescent="0.15">
      <c r="A11" s="148" t="s">
        <v>526</v>
      </c>
      <c r="B11" s="153"/>
      <c r="C11" s="154"/>
      <c r="D11" s="155">
        <v>22174</v>
      </c>
      <c r="E11" s="156"/>
      <c r="F11" s="157">
        <v>52786</v>
      </c>
      <c r="G11" s="158"/>
      <c r="H11" s="159"/>
    </row>
    <row r="12" spans="1:8" x14ac:dyDescent="0.15">
      <c r="A12" s="160"/>
      <c r="B12" s="161"/>
      <c r="C12" s="168"/>
      <c r="D12" s="163">
        <v>12161</v>
      </c>
      <c r="E12" s="164"/>
      <c r="F12" s="165">
        <v>28742</v>
      </c>
      <c r="G12" s="166"/>
      <c r="H12" s="167"/>
    </row>
    <row r="13" spans="1:8" x14ac:dyDescent="0.15">
      <c r="A13" s="148"/>
      <c r="B13" s="153"/>
      <c r="C13" s="169"/>
      <c r="D13" s="170">
        <v>44251</v>
      </c>
      <c r="E13" s="171"/>
      <c r="F13" s="172">
        <v>59928</v>
      </c>
      <c r="G13" s="173"/>
      <c r="H13" s="159"/>
    </row>
    <row r="14" spans="1:8" x14ac:dyDescent="0.15">
      <c r="A14" s="160"/>
      <c r="B14" s="161"/>
      <c r="C14" s="162"/>
      <c r="D14" s="163">
        <v>32320</v>
      </c>
      <c r="E14" s="164"/>
      <c r="F14" s="165">
        <v>34461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6.89</v>
      </c>
      <c r="C19" s="174">
        <f>ROUND(VALUE(SUBSTITUTE(実質収支比率等に係る経年分析!G$48,"▲","-")),2)</f>
        <v>9.4700000000000006</v>
      </c>
      <c r="D19" s="174">
        <f>ROUND(VALUE(SUBSTITUTE(実質収支比率等に係る経年分析!H$48,"▲","-")),2)</f>
        <v>14.14</v>
      </c>
      <c r="E19" s="174">
        <f>ROUND(VALUE(SUBSTITUTE(実質収支比率等に係る経年分析!I$48,"▲","-")),2)</f>
        <v>11.74</v>
      </c>
      <c r="F19" s="174">
        <f>ROUND(VALUE(SUBSTITUTE(実質収支比率等に係る経年分析!J$48,"▲","-")),2)</f>
        <v>7.72</v>
      </c>
    </row>
    <row r="20" spans="1:11" x14ac:dyDescent="0.15">
      <c r="A20" s="174" t="s">
        <v>53</v>
      </c>
      <c r="B20" s="174">
        <f>ROUND(VALUE(SUBSTITUTE(実質収支比率等に係る経年分析!F$47,"▲","-")),2)</f>
        <v>17.16</v>
      </c>
      <c r="C20" s="174">
        <f>ROUND(VALUE(SUBSTITUTE(実質収支比率等に係る経年分析!G$47,"▲","-")),2)</f>
        <v>15.94</v>
      </c>
      <c r="D20" s="174">
        <f>ROUND(VALUE(SUBSTITUTE(実質収支比率等に係る経年分析!H$47,"▲","-")),2)</f>
        <v>17.309999999999999</v>
      </c>
      <c r="E20" s="174">
        <f>ROUND(VALUE(SUBSTITUTE(実質収支比率等に係る経年分析!I$47,"▲","-")),2)</f>
        <v>18.61</v>
      </c>
      <c r="F20" s="174">
        <f>ROUND(VALUE(SUBSTITUTE(実質収支比率等に係る経年分析!J$47,"▲","-")),2)</f>
        <v>18.37</v>
      </c>
    </row>
    <row r="21" spans="1:11" x14ac:dyDescent="0.15">
      <c r="A21" s="174" t="s">
        <v>54</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7.22</v>
      </c>
      <c r="E21" s="174">
        <f>IF(ISNUMBER(VALUE(SUBSTITUTE(実質収支比率等に係る経年分析!I$49,"▲","-"))),ROUND(VALUE(SUBSTITUTE(実質収支比率等に係る経年分析!I$49,"▲","-")),2),NA())</f>
        <v>-1.82</v>
      </c>
      <c r="F21" s="174">
        <f>IF(ISNUMBER(VALUE(SUBSTITUTE(実質収支比率等に係る経年分析!J$49,"▲","-"))),ROUND(VALUE(SUBSTITUTE(実質収支比率等に係る経年分析!J$49,"▲","-")),2),NA())</f>
        <v>-3.91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結城市後期高齢者医療特別会計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結城市国民健康保険特別会計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下館・結城都市計画事業結城南部第三土地区画整理事業特別会計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結城市公共下水道事業会計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下館・結城都市計画事業結城南部第二土地区画整理事業特別会計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結城市介護保険特別会計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7.72</v>
      </c>
    </row>
    <row r="36" spans="1:16" x14ac:dyDescent="0.15">
      <c r="A36" s="175" t="str">
        <f>IF(連結実質赤字比率に係る赤字・黒字の構成分析!C$34="",NA(),連結実質赤字比率に係る赤字・黒字の構成分析!C$34)</f>
        <v>結城市水道事業会計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1532</v>
      </c>
      <c r="E42" s="176"/>
      <c r="F42" s="176"/>
      <c r="G42" s="176">
        <f>'実質公債費比率（分子）の構造'!L$52</f>
        <v>1495</v>
      </c>
      <c r="H42" s="176"/>
      <c r="I42" s="176"/>
      <c r="J42" s="176">
        <f>'実質公債費比率（分子）の構造'!M$52</f>
        <v>1501</v>
      </c>
      <c r="K42" s="176"/>
      <c r="L42" s="176"/>
      <c r="M42" s="176">
        <f>'実質公債費比率（分子）の構造'!N$52</f>
        <v>1479</v>
      </c>
      <c r="N42" s="176"/>
      <c r="O42" s="176"/>
      <c r="P42" s="176">
        <f>'実質公債費比率（分子）の構造'!O$52</f>
        <v>1478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117</v>
      </c>
      <c r="C44" s="176"/>
      <c r="D44" s="176"/>
      <c r="E44" s="176">
        <f>'実質公債費比率（分子）の構造'!L$50</f>
        <v>118</v>
      </c>
      <c r="F44" s="176"/>
      <c r="G44" s="176"/>
      <c r="H44" s="176">
        <f>'実質公債費比率（分子）の構造'!M$50</f>
        <v>117</v>
      </c>
      <c r="I44" s="176"/>
      <c r="J44" s="176"/>
      <c r="K44" s="176">
        <f>'実質公債費比率（分子）の構造'!N$50</f>
        <v>117</v>
      </c>
      <c r="L44" s="176"/>
      <c r="M44" s="176"/>
      <c r="N44" s="176">
        <f>'実質公債費比率（分子）の構造'!O$50</f>
        <v>90</v>
      </c>
      <c r="O44" s="176"/>
      <c r="P44" s="176"/>
    </row>
    <row r="45" spans="1:16" x14ac:dyDescent="0.15">
      <c r="A45" s="176" t="s">
        <v>63</v>
      </c>
      <c r="B45" s="176">
        <f>'実質公債費比率（分子）の構造'!K$49</f>
        <v>97</v>
      </c>
      <c r="C45" s="176"/>
      <c r="D45" s="176"/>
      <c r="E45" s="176">
        <f>'実質公債費比率（分子）の構造'!L$49</f>
        <v>90</v>
      </c>
      <c r="F45" s="176"/>
      <c r="G45" s="176"/>
      <c r="H45" s="176">
        <f>'実質公債費比率（分子）の構造'!M$49</f>
        <v>80</v>
      </c>
      <c r="I45" s="176"/>
      <c r="J45" s="176"/>
      <c r="K45" s="176">
        <f>'実質公債費比率（分子）の構造'!N$49</f>
        <v>98</v>
      </c>
      <c r="L45" s="176"/>
      <c r="M45" s="176"/>
      <c r="N45" s="176">
        <f>'実質公債費比率（分子）の構造'!O$49</f>
        <v>101</v>
      </c>
      <c r="O45" s="176"/>
      <c r="P45" s="176"/>
    </row>
    <row r="46" spans="1:16" x14ac:dyDescent="0.15">
      <c r="A46" s="176" t="s">
        <v>64</v>
      </c>
      <c r="B46" s="176">
        <f>'実質公債費比率（分子）の構造'!K$48</f>
        <v>666</v>
      </c>
      <c r="C46" s="176"/>
      <c r="D46" s="176"/>
      <c r="E46" s="176">
        <f>'実質公債費比率（分子）の構造'!L$48</f>
        <v>542</v>
      </c>
      <c r="F46" s="176"/>
      <c r="G46" s="176"/>
      <c r="H46" s="176">
        <f>'実質公債費比率（分子）の構造'!M$48</f>
        <v>558</v>
      </c>
      <c r="I46" s="176"/>
      <c r="J46" s="176"/>
      <c r="K46" s="176">
        <f>'実質公債費比率（分子）の構造'!N$48</f>
        <v>575</v>
      </c>
      <c r="L46" s="176"/>
      <c r="M46" s="176"/>
      <c r="N46" s="176">
        <f>'実質公債費比率（分子）の構造'!O$48</f>
        <v>510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1347</v>
      </c>
      <c r="C49" s="176"/>
      <c r="D49" s="176"/>
      <c r="E49" s="176">
        <f>'実質公債費比率（分子）の構造'!L$45</f>
        <v>1378</v>
      </c>
      <c r="F49" s="176"/>
      <c r="G49" s="176"/>
      <c r="H49" s="176">
        <f>'実質公債費比率（分子）の構造'!M$45</f>
        <v>1436</v>
      </c>
      <c r="I49" s="176"/>
      <c r="J49" s="176"/>
      <c r="K49" s="176">
        <f>'実質公債費比率（分子）の構造'!N$45</f>
        <v>1474</v>
      </c>
      <c r="L49" s="176"/>
      <c r="M49" s="176"/>
      <c r="N49" s="176">
        <f>'実質公債費比率（分子）の構造'!O$45</f>
        <v>1626</v>
      </c>
      <c r="O49" s="176"/>
      <c r="P49" s="176"/>
    </row>
    <row r="50" spans="1:16" x14ac:dyDescent="0.15">
      <c r="A50" s="176" t="s">
        <v>67</v>
      </c>
      <c r="B50" s="176" t="e">
        <f>NA()</f>
        <v>#N/A</v>
      </c>
      <c r="C50" s="176">
        <f>IF(ISNUMBER('実質公債費比率（分子）の構造'!K$53),'実質公債費比率（分子）の構造'!K$53,NA())</f>
        <v>695</v>
      </c>
      <c r="D50" s="176" t="e">
        <f>NA()</f>
        <v>#N/A</v>
      </c>
      <c r="E50" s="176" t="e">
        <f>NA()</f>
        <v>#N/A</v>
      </c>
      <c r="F50" s="176">
        <f>IF(ISNUMBER('実質公債費比率（分子）の構造'!L$53),'実質公債費比率（分子）の構造'!L$53,NA())</f>
        <v>633</v>
      </c>
      <c r="G50" s="176" t="e">
        <f>NA()</f>
        <v>#N/A</v>
      </c>
      <c r="H50" s="176" t="e">
        <f>NA()</f>
        <v>#N/A</v>
      </c>
      <c r="I50" s="176">
        <f>IF(ISNUMBER('実質公債費比率（分子）の構造'!M$53),'実質公債費比率（分子）の構造'!M$53,NA())</f>
        <v>690</v>
      </c>
      <c r="J50" s="176" t="e">
        <f>NA()</f>
        <v>#N/A</v>
      </c>
      <c r="K50" s="176" t="e">
        <f>NA()</f>
        <v>#N/A</v>
      </c>
      <c r="L50" s="176">
        <f>IF(ISNUMBER('実質公債費比率（分子）の構造'!N$53),'実質公債費比率（分子）の構造'!N$53,NA())</f>
        <v>785</v>
      </c>
      <c r="M50" s="176" t="e">
        <f>NA()</f>
        <v>#N/A</v>
      </c>
      <c r="N50" s="176" t="e">
        <f>NA()</f>
        <v>#N/A</v>
      </c>
      <c r="O50" s="176">
        <f>IF(ISNUMBER('実質公債費比率（分子）の構造'!O$53),'実質公債費比率（分子）の構造'!O$53,NA())</f>
        <v>849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14102</v>
      </c>
      <c r="E56" s="175"/>
      <c r="F56" s="175"/>
      <c r="G56" s="175">
        <f>'将来負担比率（分子）の構造'!J$52</f>
        <v>13949</v>
      </c>
      <c r="H56" s="175"/>
      <c r="I56" s="175"/>
      <c r="J56" s="175">
        <f>'将来負担比率（分子）の構造'!K$52</f>
        <v>13710</v>
      </c>
      <c r="K56" s="175"/>
      <c r="L56" s="175"/>
      <c r="M56" s="175">
        <f>'将来負担比率（分子）の構造'!L$52</f>
        <v>13289</v>
      </c>
      <c r="N56" s="175"/>
      <c r="O56" s="175"/>
      <c r="P56" s="175">
        <f>'将来負担比率（分子）の構造'!M$52</f>
        <v>12609</v>
      </c>
    </row>
    <row r="57" spans="1:16" x14ac:dyDescent="0.15">
      <c r="A57" s="175" t="s">
        <v>42</v>
      </c>
      <c r="B57" s="175"/>
      <c r="C57" s="175"/>
      <c r="D57" s="175">
        <f>'将来負担比率（分子）の構造'!I$51</f>
        <v>2266</v>
      </c>
      <c r="E57" s="175"/>
      <c r="F57" s="175"/>
      <c r="G57" s="175">
        <f>'将来負担比率（分子）の構造'!J$51</f>
        <v>2103</v>
      </c>
      <c r="H57" s="175"/>
      <c r="I57" s="175"/>
      <c r="J57" s="175">
        <f>'将来負担比率（分子）の構造'!K$51</f>
        <v>2283</v>
      </c>
      <c r="K57" s="175"/>
      <c r="L57" s="175"/>
      <c r="M57" s="175">
        <f>'将来負担比率（分子）の構造'!L$51</f>
        <v>2189</v>
      </c>
      <c r="N57" s="175"/>
      <c r="O57" s="175"/>
      <c r="P57" s="175">
        <f>'将来負担比率（分子）の構造'!M$51</f>
        <v>2146</v>
      </c>
    </row>
    <row r="58" spans="1:16" x14ac:dyDescent="0.15">
      <c r="A58" s="175" t="s">
        <v>41</v>
      </c>
      <c r="B58" s="175"/>
      <c r="C58" s="175"/>
      <c r="D58" s="175">
        <f>'将来負担比率（分子）の構造'!I$50</f>
        <v>4772</v>
      </c>
      <c r="E58" s="175"/>
      <c r="F58" s="175"/>
      <c r="G58" s="175">
        <f>'将来負担比率（分子）の構造'!J$50</f>
        <v>4272</v>
      </c>
      <c r="H58" s="175"/>
      <c r="I58" s="175"/>
      <c r="J58" s="175">
        <f>'将来負担比率（分子）の構造'!K$50</f>
        <v>5244</v>
      </c>
      <c r="K58" s="175"/>
      <c r="L58" s="175"/>
      <c r="M58" s="175">
        <f>'将来負担比率（分子）の構造'!L$50</f>
        <v>5863</v>
      </c>
      <c r="N58" s="175"/>
      <c r="O58" s="175"/>
      <c r="P58" s="175">
        <f>'将来負担比率（分子）の構造'!M$50</f>
        <v>5790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2742</v>
      </c>
      <c r="C62" s="175"/>
      <c r="D62" s="175"/>
      <c r="E62" s="175">
        <f>'将来負担比率（分子）の構造'!J$45</f>
        <v>2654</v>
      </c>
      <c r="F62" s="175"/>
      <c r="G62" s="175"/>
      <c r="H62" s="175">
        <f>'将来負担比率（分子）の構造'!K$45</f>
        <v>2602</v>
      </c>
      <c r="I62" s="175"/>
      <c r="J62" s="175"/>
      <c r="K62" s="175">
        <f>'将来負担比率（分子）の構造'!L$45</f>
        <v>2565</v>
      </c>
      <c r="L62" s="175"/>
      <c r="M62" s="175"/>
      <c r="N62" s="175">
        <f>'将来負担比率（分子）の構造'!M$45</f>
        <v>2640</v>
      </c>
      <c r="O62" s="175"/>
      <c r="P62" s="175"/>
    </row>
    <row r="63" spans="1:16" x14ac:dyDescent="0.15">
      <c r="A63" s="175" t="s">
        <v>34</v>
      </c>
      <c r="B63" s="175">
        <f>'将来負担比率（分子）の構造'!I$44</f>
        <v>405</v>
      </c>
      <c r="C63" s="175"/>
      <c r="D63" s="175"/>
      <c r="E63" s="175">
        <f>'将来負担比率（分子）の構造'!J$44</f>
        <v>549</v>
      </c>
      <c r="F63" s="175"/>
      <c r="G63" s="175"/>
      <c r="H63" s="175">
        <f>'将来負担比率（分子）の構造'!K$44</f>
        <v>646</v>
      </c>
      <c r="I63" s="175"/>
      <c r="J63" s="175"/>
      <c r="K63" s="175">
        <f>'将来負担比率（分子）の構造'!L$44</f>
        <v>1127</v>
      </c>
      <c r="L63" s="175"/>
      <c r="M63" s="175"/>
      <c r="N63" s="175">
        <f>'将来負担比率（分子）の構造'!M$44</f>
        <v>1131</v>
      </c>
      <c r="O63" s="175"/>
      <c r="P63" s="175"/>
    </row>
    <row r="64" spans="1:16" x14ac:dyDescent="0.15">
      <c r="A64" s="175" t="s">
        <v>33</v>
      </c>
      <c r="B64" s="175">
        <f>'将来負担比率（分子）の構造'!I$43</f>
        <v>5784</v>
      </c>
      <c r="C64" s="175"/>
      <c r="D64" s="175"/>
      <c r="E64" s="175">
        <f>'将来負担比率（分子）の構造'!J$43</f>
        <v>5171</v>
      </c>
      <c r="F64" s="175"/>
      <c r="G64" s="175"/>
      <c r="H64" s="175">
        <f>'将来負担比率（分子）の構造'!K$43</f>
        <v>5058</v>
      </c>
      <c r="I64" s="175"/>
      <c r="J64" s="175"/>
      <c r="K64" s="175">
        <f>'将来負担比率（分子）の構造'!L$43</f>
        <v>4740</v>
      </c>
      <c r="L64" s="175"/>
      <c r="M64" s="175"/>
      <c r="N64" s="175">
        <f>'将来負担比率（分子）の構造'!M$43</f>
        <v>4644</v>
      </c>
      <c r="O64" s="175"/>
      <c r="P64" s="175"/>
    </row>
    <row r="65" spans="1:16" x14ac:dyDescent="0.15">
      <c r="A65" s="175" t="s">
        <v>32</v>
      </c>
      <c r="B65" s="175">
        <f>'将来負担比率（分子）の構造'!I$42</f>
        <v>472</v>
      </c>
      <c r="C65" s="175"/>
      <c r="D65" s="175"/>
      <c r="E65" s="175">
        <f>'将来負担比率（分子）の構造'!J$42</f>
        <v>376</v>
      </c>
      <c r="F65" s="175"/>
      <c r="G65" s="175"/>
      <c r="H65" s="175">
        <f>'将来負担比率（分子）の構造'!K$42</f>
        <v>259</v>
      </c>
      <c r="I65" s="175"/>
      <c r="J65" s="175"/>
      <c r="K65" s="175">
        <f>'将来負担比率（分子）の構造'!L$42</f>
        <v>142</v>
      </c>
      <c r="L65" s="175"/>
      <c r="M65" s="175"/>
      <c r="N65" s="175">
        <f>'将来負担比率（分子）の構造'!M$42</f>
        <v>38</v>
      </c>
      <c r="O65" s="175"/>
      <c r="P65" s="175"/>
    </row>
    <row r="66" spans="1:16" x14ac:dyDescent="0.15">
      <c r="A66" s="175" t="s">
        <v>31</v>
      </c>
      <c r="B66" s="175">
        <f>'将来負担比率（分子）の構造'!I$41</f>
        <v>15713</v>
      </c>
      <c r="C66" s="175"/>
      <c r="D66" s="175"/>
      <c r="E66" s="175">
        <f>'将来負担比率（分子）の構造'!J$41</f>
        <v>16838</v>
      </c>
      <c r="F66" s="175"/>
      <c r="G66" s="175"/>
      <c r="H66" s="175">
        <f>'将来負担比率（分子）の構造'!K$41</f>
        <v>16734</v>
      </c>
      <c r="I66" s="175"/>
      <c r="J66" s="175"/>
      <c r="K66" s="175">
        <f>'将来負担比率（分子）の構造'!L$41</f>
        <v>16122</v>
      </c>
      <c r="L66" s="175"/>
      <c r="M66" s="175"/>
      <c r="N66" s="175">
        <f>'将来負担比率（分子）の構造'!M$41</f>
        <v>14993</v>
      </c>
      <c r="O66" s="175"/>
      <c r="P66" s="175"/>
    </row>
    <row r="67" spans="1:16" x14ac:dyDescent="0.15">
      <c r="A67" s="175" t="s">
        <v>71</v>
      </c>
      <c r="B67" s="175" t="e">
        <f>NA()</f>
        <v>#N/A</v>
      </c>
      <c r="C67" s="175">
        <f>IF(ISNUMBER('将来負担比率（分子）の構造'!I$53), IF('将来負担比率（分子）の構造'!I$53 &lt; 0, 0, '将来負担比率（分子）の構造'!I$53), NA())</f>
        <v>3979</v>
      </c>
      <c r="D67" s="175" t="e">
        <f>NA()</f>
        <v>#N/A</v>
      </c>
      <c r="E67" s="175" t="e">
        <f>NA()</f>
        <v>#N/A</v>
      </c>
      <c r="F67" s="175">
        <f>IF(ISNUMBER('将来負担比率（分子）の構造'!J$53), IF('将来負担比率（分子）の構造'!J$53 &lt; 0, 0, '将来負担比率（分子）の構造'!J$53), NA())</f>
        <v>5264</v>
      </c>
      <c r="G67" s="175" t="e">
        <f>NA()</f>
        <v>#N/A</v>
      </c>
      <c r="H67" s="175" t="e">
        <f>NA()</f>
        <v>#N/A</v>
      </c>
      <c r="I67" s="175">
        <f>IF(ISNUMBER('将来負担比率（分子）の構造'!K$53), IF('将来負担比率（分子）の構造'!K$53 &lt; 0, 0, '将来負担比率（分子）の構造'!K$53), NA())</f>
        <v>4062</v>
      </c>
      <c r="J67" s="175" t="e">
        <f>NA()</f>
        <v>#N/A</v>
      </c>
      <c r="K67" s="175" t="e">
        <f>NA()</f>
        <v>#N/A</v>
      </c>
      <c r="L67" s="175">
        <f>IF(ISNUMBER('将来負担比率（分子）の構造'!L$53), IF('将来負担比率（分子）の構造'!L$53 &lt; 0, 0, '将来負担比率（分子）の構造'!L$53), NA())</f>
        <v>3354</v>
      </c>
      <c r="M67" s="175" t="e">
        <f>NA()</f>
        <v>#N/A</v>
      </c>
      <c r="N67" s="175" t="e">
        <f>NA()</f>
        <v>#N/A</v>
      </c>
      <c r="O67" s="175">
        <f>IF(ISNUMBER('将来負担比率（分子）の構造'!M$53), IF('将来負担比率（分子）の構造'!M$53 &lt; 0, 0, '将来負担比率（分子）の構造'!M$53), NA())</f>
        <v>2902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1967</v>
      </c>
      <c r="C72" s="179">
        <f>基金残高に係る経年分析!G55</f>
        <v>2068</v>
      </c>
      <c r="D72" s="179">
        <f>基金残高に係る経年分析!H55</f>
        <v>2064</v>
      </c>
    </row>
    <row r="73" spans="1:16" x14ac:dyDescent="0.15">
      <c r="A73" s="178" t="s">
        <v>74</v>
      </c>
      <c r="B73" s="179">
        <f>基金残高に係る経年分析!F56</f>
        <v>887</v>
      </c>
      <c r="C73" s="179">
        <f>基金残高に係る経年分析!G56</f>
        <v>887</v>
      </c>
      <c r="D73" s="179">
        <f>基金残高に係る経年分析!H56</f>
        <v>944</v>
      </c>
    </row>
    <row r="74" spans="1:16" x14ac:dyDescent="0.15">
      <c r="A74" s="178" t="s">
        <v>75</v>
      </c>
      <c r="B74" s="179">
        <f>基金残高に係る経年分析!F57</f>
        <v>758</v>
      </c>
      <c r="C74" s="179">
        <f>基金残高に係る経年分析!G57</f>
        <v>1021</v>
      </c>
      <c r="D74" s="179">
        <f>基金残高に係る経年分析!H57</f>
        <v>1057</v>
      </c>
    </row>
  </sheetData>
  <sheetProtection algorithmName="SHA-512" hashValue="UYUJ88XROjFlP5Nuj6w4NBMDFrlvxHsr7PrBBBCa2vHd1gIIcKi4SJc9rQRcdAR7TMUp5igTujZD5fP0tERHQw==" saltValue="LTmqJWl30zSIIXVgvdd+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2025-03-07T09:51:16Z</cp:lastPrinted>
  <dcterms:created xsi:type="dcterms:W3CDTF">2025-02-19T01:06:31Z</dcterms:created>
  <dcterms:modified xsi:type="dcterms:W3CDTF">2025-03-28T03:46:46Z</dcterms:modified>
  <cp:category/>
</cp:coreProperties>
</file>